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2\Machete programe an 2022\"/>
    </mc:Choice>
  </mc:AlternateContent>
  <xr:revisionPtr revIDLastSave="0" documentId="8_{E085C845-393B-4669-A557-8D8845B89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PNS'!$A$1:$I$152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3" i="1" l="1"/>
  <c r="R143" i="1"/>
  <c r="Q146" i="1"/>
  <c r="R146" i="1"/>
  <c r="Q147" i="1"/>
  <c r="R147" i="1"/>
  <c r="Q148" i="1"/>
  <c r="R148" i="1"/>
  <c r="Q149" i="1"/>
  <c r="R149" i="1"/>
  <c r="F39" i="1"/>
  <c r="J149" i="1"/>
  <c r="J148" i="1"/>
  <c r="J147" i="1"/>
  <c r="J146" i="1"/>
  <c r="J145" i="1"/>
  <c r="L144" i="1"/>
  <c r="K144" i="1"/>
  <c r="J143" i="1"/>
  <c r="J142" i="1" s="1"/>
  <c r="L142" i="1"/>
  <c r="K142" i="1"/>
  <c r="J141" i="1"/>
  <c r="J140" i="1"/>
  <c r="J139" i="1"/>
  <c r="J138" i="1"/>
  <c r="J137" i="1"/>
  <c r="J136" i="1"/>
  <c r="J135" i="1"/>
  <c r="L134" i="1"/>
  <c r="K134" i="1"/>
  <c r="J133" i="1"/>
  <c r="J132" i="1"/>
  <c r="J131" i="1"/>
  <c r="J130" i="1"/>
  <c r="J129" i="1"/>
  <c r="J128" i="1"/>
  <c r="J127" i="1"/>
  <c r="J126" i="1"/>
  <c r="L125" i="1"/>
  <c r="K125" i="1"/>
  <c r="J124" i="1"/>
  <c r="L123" i="1"/>
  <c r="K123" i="1"/>
  <c r="K122" i="1" s="1"/>
  <c r="J120" i="1"/>
  <c r="J119" i="1"/>
  <c r="L118" i="1"/>
  <c r="K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L103" i="1"/>
  <c r="K103" i="1"/>
  <c r="J103" i="1" s="1"/>
  <c r="J102" i="1"/>
  <c r="J101" i="1"/>
  <c r="J100" i="1"/>
  <c r="J99" i="1"/>
  <c r="J98" i="1"/>
  <c r="J97" i="1"/>
  <c r="J96" i="1"/>
  <c r="J95" i="1"/>
  <c r="J94" i="1"/>
  <c r="J93" i="1"/>
  <c r="L92" i="1"/>
  <c r="K92" i="1"/>
  <c r="J92" i="1" s="1"/>
  <c r="J91" i="1"/>
  <c r="J90" i="1"/>
  <c r="J89" i="1"/>
  <c r="L88" i="1"/>
  <c r="K88" i="1"/>
  <c r="J88" i="1" s="1"/>
  <c r="J87" i="1"/>
  <c r="J86" i="1"/>
  <c r="J85" i="1"/>
  <c r="J84" i="1"/>
  <c r="L83" i="1"/>
  <c r="J83" i="1" s="1"/>
  <c r="K83" i="1"/>
  <c r="J82" i="1"/>
  <c r="J81" i="1"/>
  <c r="J80" i="1"/>
  <c r="J79" i="1"/>
  <c r="J78" i="1"/>
  <c r="J77" i="1"/>
  <c r="L76" i="1"/>
  <c r="K76" i="1"/>
  <c r="J76" i="1" s="1"/>
  <c r="J75" i="1"/>
  <c r="J74" i="1"/>
  <c r="J73" i="1"/>
  <c r="L72" i="1"/>
  <c r="K72" i="1"/>
  <c r="J72" i="1" s="1"/>
  <c r="L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L39" i="1"/>
  <c r="L35" i="1" s="1"/>
  <c r="K39" i="1"/>
  <c r="J38" i="1"/>
  <c r="J37" i="1"/>
  <c r="L36" i="1"/>
  <c r="K36" i="1"/>
  <c r="J36" i="1" s="1"/>
  <c r="J34" i="1"/>
  <c r="J33" i="1"/>
  <c r="L32" i="1"/>
  <c r="K32" i="1"/>
  <c r="J31" i="1"/>
  <c r="J30" i="1"/>
  <c r="J29" i="1"/>
  <c r="J28" i="1"/>
  <c r="J27" i="1"/>
  <c r="J26" i="1"/>
  <c r="L25" i="1"/>
  <c r="K25" i="1"/>
  <c r="J24" i="1"/>
  <c r="J23" i="1"/>
  <c r="J22" i="1"/>
  <c r="L21" i="1"/>
  <c r="K21" i="1"/>
  <c r="J20" i="1"/>
  <c r="J18" i="1"/>
  <c r="J17" i="1"/>
  <c r="J16" i="1"/>
  <c r="J15" i="1"/>
  <c r="J14" i="1"/>
  <c r="J13" i="1"/>
  <c r="L12" i="1"/>
  <c r="K12" i="1"/>
  <c r="J21" i="1" l="1"/>
  <c r="K152" i="1"/>
  <c r="L152" i="1"/>
  <c r="J134" i="1"/>
  <c r="J12" i="1"/>
  <c r="K19" i="1"/>
  <c r="J39" i="1"/>
  <c r="L150" i="1"/>
  <c r="J25" i="1"/>
  <c r="L151" i="1"/>
  <c r="J118" i="1"/>
  <c r="J125" i="1"/>
  <c r="J144" i="1"/>
  <c r="J123" i="1"/>
  <c r="L122" i="1"/>
  <c r="L121" i="1" s="1"/>
  <c r="J122" i="1"/>
  <c r="K35" i="1"/>
  <c r="J35" i="1" s="1"/>
  <c r="K121" i="1"/>
  <c r="L19" i="1"/>
  <c r="J19" i="1" s="1"/>
  <c r="J32" i="1"/>
  <c r="K71" i="1"/>
  <c r="J71" i="1" s="1"/>
  <c r="J151" i="1" l="1"/>
  <c r="K150" i="1"/>
  <c r="J150" i="1"/>
  <c r="J121" i="1"/>
  <c r="J152" i="1" s="1"/>
  <c r="K151" i="1"/>
  <c r="F21" i="1"/>
  <c r="O145" i="1"/>
  <c r="R145" i="1" s="1"/>
  <c r="N145" i="1"/>
  <c r="Q145" i="1" s="1"/>
  <c r="N70" i="1"/>
  <c r="Q70" i="1" s="1"/>
  <c r="O70" i="1"/>
  <c r="R70" i="1" s="1"/>
  <c r="N73" i="1"/>
  <c r="Q73" i="1" s="1"/>
  <c r="O73" i="1"/>
  <c r="R73" i="1" s="1"/>
  <c r="N74" i="1"/>
  <c r="Q74" i="1" s="1"/>
  <c r="O74" i="1"/>
  <c r="R74" i="1" s="1"/>
  <c r="N75" i="1"/>
  <c r="Q75" i="1" s="1"/>
  <c r="O75" i="1"/>
  <c r="R75" i="1" s="1"/>
  <c r="N77" i="1"/>
  <c r="Q77" i="1" s="1"/>
  <c r="O77" i="1"/>
  <c r="R77" i="1" s="1"/>
  <c r="N78" i="1"/>
  <c r="Q78" i="1" s="1"/>
  <c r="O78" i="1"/>
  <c r="R78" i="1" s="1"/>
  <c r="N79" i="1"/>
  <c r="Q79" i="1" s="1"/>
  <c r="O79" i="1"/>
  <c r="R79" i="1" s="1"/>
  <c r="N80" i="1"/>
  <c r="Q80" i="1" s="1"/>
  <c r="O80" i="1"/>
  <c r="R80" i="1" s="1"/>
  <c r="N81" i="1"/>
  <c r="Q81" i="1" s="1"/>
  <c r="O81" i="1"/>
  <c r="R81" i="1" s="1"/>
  <c r="N82" i="1"/>
  <c r="Q82" i="1" s="1"/>
  <c r="O82" i="1"/>
  <c r="R82" i="1" s="1"/>
  <c r="N84" i="1"/>
  <c r="Q84" i="1" s="1"/>
  <c r="O84" i="1"/>
  <c r="R84" i="1" s="1"/>
  <c r="N85" i="1"/>
  <c r="Q85" i="1" s="1"/>
  <c r="O85" i="1"/>
  <c r="R85" i="1" s="1"/>
  <c r="N86" i="1"/>
  <c r="Q86" i="1" s="1"/>
  <c r="O86" i="1"/>
  <c r="R86" i="1" s="1"/>
  <c r="N87" i="1"/>
  <c r="Q87" i="1" s="1"/>
  <c r="O87" i="1"/>
  <c r="R87" i="1" s="1"/>
  <c r="N89" i="1"/>
  <c r="Q89" i="1" s="1"/>
  <c r="O89" i="1"/>
  <c r="R89" i="1" s="1"/>
  <c r="N90" i="1"/>
  <c r="Q90" i="1" s="1"/>
  <c r="O90" i="1"/>
  <c r="R90" i="1" s="1"/>
  <c r="N91" i="1"/>
  <c r="Q91" i="1" s="1"/>
  <c r="O91" i="1"/>
  <c r="R91" i="1" s="1"/>
  <c r="N93" i="1"/>
  <c r="Q93" i="1" s="1"/>
  <c r="O93" i="1"/>
  <c r="R93" i="1" s="1"/>
  <c r="N94" i="1"/>
  <c r="Q94" i="1" s="1"/>
  <c r="O94" i="1"/>
  <c r="R94" i="1" s="1"/>
  <c r="N95" i="1"/>
  <c r="Q95" i="1" s="1"/>
  <c r="O95" i="1"/>
  <c r="R95" i="1" s="1"/>
  <c r="N96" i="1"/>
  <c r="Q96" i="1" s="1"/>
  <c r="O96" i="1"/>
  <c r="R96" i="1" s="1"/>
  <c r="N97" i="1"/>
  <c r="Q97" i="1" s="1"/>
  <c r="O97" i="1"/>
  <c r="R97" i="1" s="1"/>
  <c r="N98" i="1"/>
  <c r="Q98" i="1" s="1"/>
  <c r="O98" i="1"/>
  <c r="R98" i="1" s="1"/>
  <c r="N99" i="1"/>
  <c r="Q99" i="1" s="1"/>
  <c r="O99" i="1"/>
  <c r="R99" i="1" s="1"/>
  <c r="N100" i="1"/>
  <c r="Q100" i="1" s="1"/>
  <c r="O100" i="1"/>
  <c r="R100" i="1" s="1"/>
  <c r="N101" i="1"/>
  <c r="Q101" i="1" s="1"/>
  <c r="O101" i="1"/>
  <c r="R101" i="1" s="1"/>
  <c r="N102" i="1"/>
  <c r="Q102" i="1" s="1"/>
  <c r="O102" i="1"/>
  <c r="R102" i="1" s="1"/>
  <c r="N104" i="1"/>
  <c r="Q104" i="1" s="1"/>
  <c r="O104" i="1"/>
  <c r="R104" i="1" s="1"/>
  <c r="N105" i="1"/>
  <c r="Q105" i="1" s="1"/>
  <c r="O105" i="1"/>
  <c r="R105" i="1" s="1"/>
  <c r="N106" i="1"/>
  <c r="Q106" i="1" s="1"/>
  <c r="O106" i="1"/>
  <c r="R106" i="1" s="1"/>
  <c r="N107" i="1"/>
  <c r="Q107" i="1" s="1"/>
  <c r="O107" i="1"/>
  <c r="R107" i="1" s="1"/>
  <c r="N108" i="1"/>
  <c r="Q108" i="1" s="1"/>
  <c r="O108" i="1"/>
  <c r="R108" i="1" s="1"/>
  <c r="N109" i="1"/>
  <c r="Q109" i="1" s="1"/>
  <c r="O109" i="1"/>
  <c r="R109" i="1" s="1"/>
  <c r="N110" i="1"/>
  <c r="Q110" i="1" s="1"/>
  <c r="O110" i="1"/>
  <c r="R110" i="1" s="1"/>
  <c r="N111" i="1"/>
  <c r="Q111" i="1" s="1"/>
  <c r="O111" i="1"/>
  <c r="R111" i="1" s="1"/>
  <c r="N112" i="1"/>
  <c r="Q112" i="1" s="1"/>
  <c r="O112" i="1"/>
  <c r="R112" i="1" s="1"/>
  <c r="N113" i="1"/>
  <c r="Q113" i="1" s="1"/>
  <c r="O113" i="1"/>
  <c r="R113" i="1" s="1"/>
  <c r="N114" i="1"/>
  <c r="Q114" i="1" s="1"/>
  <c r="O114" i="1"/>
  <c r="R114" i="1" s="1"/>
  <c r="N115" i="1"/>
  <c r="Q115" i="1" s="1"/>
  <c r="O115" i="1"/>
  <c r="R115" i="1" s="1"/>
  <c r="N116" i="1"/>
  <c r="Q116" i="1" s="1"/>
  <c r="O116" i="1"/>
  <c r="R116" i="1" s="1"/>
  <c r="N117" i="1"/>
  <c r="Q117" i="1" s="1"/>
  <c r="O117" i="1"/>
  <c r="R117" i="1" s="1"/>
  <c r="N119" i="1"/>
  <c r="Q119" i="1" s="1"/>
  <c r="O119" i="1"/>
  <c r="R119" i="1" s="1"/>
  <c r="N120" i="1"/>
  <c r="Q120" i="1" s="1"/>
  <c r="O120" i="1"/>
  <c r="R120" i="1" s="1"/>
  <c r="N124" i="1"/>
  <c r="Q124" i="1" s="1"/>
  <c r="O124" i="1"/>
  <c r="R124" i="1" s="1"/>
  <c r="N126" i="1"/>
  <c r="Q126" i="1" s="1"/>
  <c r="O126" i="1"/>
  <c r="R126" i="1" s="1"/>
  <c r="N127" i="1"/>
  <c r="Q127" i="1" s="1"/>
  <c r="O127" i="1"/>
  <c r="R127" i="1" s="1"/>
  <c r="N128" i="1"/>
  <c r="Q128" i="1" s="1"/>
  <c r="O128" i="1"/>
  <c r="R128" i="1" s="1"/>
  <c r="N129" i="1"/>
  <c r="Q129" i="1" s="1"/>
  <c r="O129" i="1"/>
  <c r="R129" i="1" s="1"/>
  <c r="N130" i="1"/>
  <c r="Q130" i="1" s="1"/>
  <c r="O130" i="1"/>
  <c r="R130" i="1" s="1"/>
  <c r="N131" i="1"/>
  <c r="Q131" i="1" s="1"/>
  <c r="O131" i="1"/>
  <c r="R131" i="1" s="1"/>
  <c r="N132" i="1"/>
  <c r="Q132" i="1" s="1"/>
  <c r="O132" i="1"/>
  <c r="R132" i="1" s="1"/>
  <c r="N133" i="1"/>
  <c r="Q133" i="1" s="1"/>
  <c r="O133" i="1"/>
  <c r="R133" i="1" s="1"/>
  <c r="N135" i="1"/>
  <c r="Q135" i="1" s="1"/>
  <c r="O135" i="1"/>
  <c r="R135" i="1" s="1"/>
  <c r="N136" i="1"/>
  <c r="Q136" i="1" s="1"/>
  <c r="O136" i="1"/>
  <c r="R136" i="1" s="1"/>
  <c r="N137" i="1"/>
  <c r="Q137" i="1" s="1"/>
  <c r="O137" i="1"/>
  <c r="R137" i="1" s="1"/>
  <c r="N138" i="1"/>
  <c r="Q138" i="1" s="1"/>
  <c r="O138" i="1"/>
  <c r="R138" i="1" s="1"/>
  <c r="N139" i="1"/>
  <c r="Q139" i="1" s="1"/>
  <c r="O139" i="1"/>
  <c r="R139" i="1" s="1"/>
  <c r="N140" i="1"/>
  <c r="Q140" i="1" s="1"/>
  <c r="O140" i="1"/>
  <c r="R140" i="1" s="1"/>
  <c r="N141" i="1"/>
  <c r="Q141" i="1" s="1"/>
  <c r="O141" i="1"/>
  <c r="R141" i="1" s="1"/>
  <c r="O69" i="1"/>
  <c r="R69" i="1" s="1"/>
  <c r="N69" i="1"/>
  <c r="Q69" i="1" s="1"/>
  <c r="O68" i="1"/>
  <c r="R68" i="1" s="1"/>
  <c r="N68" i="1"/>
  <c r="Q68" i="1" s="1"/>
  <c r="O67" i="1"/>
  <c r="R67" i="1" s="1"/>
  <c r="N67" i="1"/>
  <c r="Q67" i="1" s="1"/>
  <c r="O66" i="1"/>
  <c r="R66" i="1" s="1"/>
  <c r="N66" i="1"/>
  <c r="Q66" i="1" s="1"/>
  <c r="O65" i="1"/>
  <c r="R65" i="1" s="1"/>
  <c r="N65" i="1"/>
  <c r="Q65" i="1" s="1"/>
  <c r="O64" i="1"/>
  <c r="R64" i="1" s="1"/>
  <c r="N64" i="1"/>
  <c r="Q64" i="1" s="1"/>
  <c r="O63" i="1"/>
  <c r="R63" i="1" s="1"/>
  <c r="N63" i="1"/>
  <c r="Q63" i="1" s="1"/>
  <c r="O62" i="1"/>
  <c r="R62" i="1" s="1"/>
  <c r="N62" i="1"/>
  <c r="Q62" i="1" s="1"/>
  <c r="O61" i="1"/>
  <c r="R61" i="1" s="1"/>
  <c r="N61" i="1"/>
  <c r="Q61" i="1" s="1"/>
  <c r="O60" i="1"/>
  <c r="R60" i="1" s="1"/>
  <c r="N60" i="1"/>
  <c r="Q60" i="1" s="1"/>
  <c r="O59" i="1"/>
  <c r="R59" i="1" s="1"/>
  <c r="N59" i="1"/>
  <c r="Q59" i="1" s="1"/>
  <c r="O58" i="1"/>
  <c r="R58" i="1" s="1"/>
  <c r="N58" i="1"/>
  <c r="Q58" i="1" s="1"/>
  <c r="O57" i="1"/>
  <c r="R57" i="1" s="1"/>
  <c r="N57" i="1"/>
  <c r="Q57" i="1" s="1"/>
  <c r="O56" i="1"/>
  <c r="R56" i="1" s="1"/>
  <c r="N56" i="1"/>
  <c r="Q56" i="1" s="1"/>
  <c r="O55" i="1"/>
  <c r="R55" i="1" s="1"/>
  <c r="N55" i="1"/>
  <c r="Q55" i="1" s="1"/>
  <c r="O54" i="1"/>
  <c r="R54" i="1" s="1"/>
  <c r="N54" i="1"/>
  <c r="Q54" i="1" s="1"/>
  <c r="O53" i="1"/>
  <c r="R53" i="1" s="1"/>
  <c r="N53" i="1"/>
  <c r="Q53" i="1" s="1"/>
  <c r="O52" i="1"/>
  <c r="R52" i="1" s="1"/>
  <c r="N52" i="1"/>
  <c r="Q52" i="1" s="1"/>
  <c r="O51" i="1"/>
  <c r="R51" i="1" s="1"/>
  <c r="N51" i="1"/>
  <c r="Q51" i="1" s="1"/>
  <c r="O50" i="1"/>
  <c r="R50" i="1" s="1"/>
  <c r="N50" i="1"/>
  <c r="Q50" i="1" s="1"/>
  <c r="O49" i="1"/>
  <c r="R49" i="1" s="1"/>
  <c r="N49" i="1"/>
  <c r="Q49" i="1" s="1"/>
  <c r="O48" i="1"/>
  <c r="R48" i="1" s="1"/>
  <c r="N48" i="1"/>
  <c r="Q48" i="1" s="1"/>
  <c r="O47" i="1"/>
  <c r="R47" i="1" s="1"/>
  <c r="N47" i="1"/>
  <c r="Q47" i="1" s="1"/>
  <c r="O46" i="1"/>
  <c r="R46" i="1" s="1"/>
  <c r="N46" i="1"/>
  <c r="Q46" i="1" s="1"/>
  <c r="O45" i="1"/>
  <c r="R45" i="1" s="1"/>
  <c r="N45" i="1"/>
  <c r="Q45" i="1" s="1"/>
  <c r="O44" i="1"/>
  <c r="R44" i="1" s="1"/>
  <c r="N44" i="1"/>
  <c r="Q44" i="1" s="1"/>
  <c r="O43" i="1"/>
  <c r="R43" i="1" s="1"/>
  <c r="N43" i="1"/>
  <c r="Q43" i="1" s="1"/>
  <c r="O42" i="1"/>
  <c r="R42" i="1" s="1"/>
  <c r="N42" i="1"/>
  <c r="Q42" i="1" s="1"/>
  <c r="O41" i="1"/>
  <c r="R41" i="1" s="1"/>
  <c r="N41" i="1"/>
  <c r="Q41" i="1" s="1"/>
  <c r="O40" i="1"/>
  <c r="R40" i="1" s="1"/>
  <c r="N40" i="1"/>
  <c r="Q40" i="1" s="1"/>
  <c r="O38" i="1"/>
  <c r="R38" i="1" s="1"/>
  <c r="N38" i="1"/>
  <c r="Q38" i="1" s="1"/>
  <c r="O37" i="1"/>
  <c r="R37" i="1" s="1"/>
  <c r="N37" i="1"/>
  <c r="Q37" i="1" s="1"/>
  <c r="O34" i="1"/>
  <c r="R34" i="1" s="1"/>
  <c r="N34" i="1"/>
  <c r="Q34" i="1" s="1"/>
  <c r="O33" i="1"/>
  <c r="R33" i="1" s="1"/>
  <c r="N33" i="1"/>
  <c r="Q33" i="1" s="1"/>
  <c r="O31" i="1"/>
  <c r="R31" i="1" s="1"/>
  <c r="N31" i="1"/>
  <c r="Q31" i="1" s="1"/>
  <c r="O30" i="1"/>
  <c r="R30" i="1" s="1"/>
  <c r="N30" i="1"/>
  <c r="Q30" i="1" s="1"/>
  <c r="O29" i="1"/>
  <c r="R29" i="1" s="1"/>
  <c r="N29" i="1"/>
  <c r="Q29" i="1" s="1"/>
  <c r="O28" i="1"/>
  <c r="R28" i="1" s="1"/>
  <c r="N28" i="1"/>
  <c r="Q28" i="1" s="1"/>
  <c r="O27" i="1"/>
  <c r="R27" i="1" s="1"/>
  <c r="N27" i="1"/>
  <c r="Q27" i="1" s="1"/>
  <c r="O26" i="1"/>
  <c r="R26" i="1" s="1"/>
  <c r="N26" i="1"/>
  <c r="Q26" i="1" s="1"/>
  <c r="O24" i="1"/>
  <c r="R24" i="1" s="1"/>
  <c r="N24" i="1"/>
  <c r="Q24" i="1" s="1"/>
  <c r="O23" i="1"/>
  <c r="R23" i="1" s="1"/>
  <c r="N23" i="1"/>
  <c r="Q23" i="1" s="1"/>
  <c r="O22" i="1"/>
  <c r="R22" i="1" s="1"/>
  <c r="N22" i="1"/>
  <c r="Q22" i="1" s="1"/>
  <c r="O20" i="1"/>
  <c r="R20" i="1" s="1"/>
  <c r="N20" i="1"/>
  <c r="Q20" i="1" s="1"/>
  <c r="O18" i="1"/>
  <c r="R18" i="1" s="1"/>
  <c r="N18" i="1"/>
  <c r="Q18" i="1" s="1"/>
  <c r="O17" i="1"/>
  <c r="R17" i="1" s="1"/>
  <c r="N17" i="1"/>
  <c r="Q17" i="1" s="1"/>
  <c r="O16" i="1"/>
  <c r="R16" i="1" s="1"/>
  <c r="N16" i="1"/>
  <c r="Q16" i="1" s="1"/>
  <c r="O15" i="1"/>
  <c r="R15" i="1" s="1"/>
  <c r="N15" i="1"/>
  <c r="Q15" i="1" s="1"/>
  <c r="O14" i="1"/>
  <c r="R14" i="1" s="1"/>
  <c r="N14" i="1"/>
  <c r="Q14" i="1" s="1"/>
  <c r="O13" i="1"/>
  <c r="R13" i="1" s="1"/>
  <c r="N13" i="1"/>
  <c r="Q13" i="1" s="1"/>
  <c r="G143" i="1"/>
  <c r="G142" i="1" s="1"/>
  <c r="D143" i="1"/>
  <c r="C142" i="1"/>
  <c r="E142" i="1"/>
  <c r="Q142" i="1" s="1"/>
  <c r="F142" i="1"/>
  <c r="R142" i="1" s="1"/>
  <c r="H142" i="1"/>
  <c r="I142" i="1"/>
  <c r="B142" i="1"/>
  <c r="M143" i="1" l="1"/>
  <c r="D142" i="1"/>
  <c r="P143" i="1"/>
  <c r="D146" i="1"/>
  <c r="P146" i="1" s="1"/>
  <c r="D147" i="1"/>
  <c r="P147" i="1" s="1"/>
  <c r="D148" i="1"/>
  <c r="P148" i="1" s="1"/>
  <c r="D149" i="1"/>
  <c r="P149" i="1" s="1"/>
  <c r="G148" i="1"/>
  <c r="G149" i="1"/>
  <c r="C144" i="1" l="1"/>
  <c r="E144" i="1"/>
  <c r="Q144" i="1" s="1"/>
  <c r="F144" i="1"/>
  <c r="R144" i="1" s="1"/>
  <c r="H144" i="1"/>
  <c r="N144" i="1" s="1"/>
  <c r="I144" i="1"/>
  <c r="O144" i="1" s="1"/>
  <c r="B144" i="1"/>
  <c r="I39" i="1" l="1"/>
  <c r="O39" i="1" s="1"/>
  <c r="R39" i="1" s="1"/>
  <c r="H39" i="1"/>
  <c r="N39" i="1" s="1"/>
  <c r="E39" i="1"/>
  <c r="G69" i="1"/>
  <c r="M69" i="1" s="1"/>
  <c r="D69" i="1"/>
  <c r="Q39" i="1" l="1"/>
  <c r="P69" i="1"/>
  <c r="M142" i="1"/>
  <c r="P142" i="1" s="1"/>
  <c r="I134" i="1"/>
  <c r="O134" i="1" s="1"/>
  <c r="H134" i="1"/>
  <c r="N134" i="1" s="1"/>
  <c r="F134" i="1"/>
  <c r="R134" i="1" s="1"/>
  <c r="E134" i="1"/>
  <c r="Q134" i="1" s="1"/>
  <c r="D134" i="1" l="1"/>
  <c r="G138" i="1"/>
  <c r="M138" i="1" s="1"/>
  <c r="D138" i="1"/>
  <c r="P138" i="1" s="1"/>
  <c r="G66" i="1" l="1"/>
  <c r="M66" i="1" s="1"/>
  <c r="G67" i="1"/>
  <c r="M67" i="1" s="1"/>
  <c r="G68" i="1"/>
  <c r="M68" i="1" s="1"/>
  <c r="D66" i="1"/>
  <c r="D67" i="1"/>
  <c r="D68" i="1"/>
  <c r="G146" i="1"/>
  <c r="G147" i="1"/>
  <c r="P68" i="1" l="1"/>
  <c r="P67" i="1"/>
  <c r="P66" i="1"/>
  <c r="I118" i="1"/>
  <c r="O118" i="1" s="1"/>
  <c r="H118" i="1"/>
  <c r="N118" i="1" s="1"/>
  <c r="F118" i="1"/>
  <c r="E118" i="1"/>
  <c r="Q118" i="1" s="1"/>
  <c r="C118" i="1"/>
  <c r="R118" i="1" l="1"/>
  <c r="I21" i="1"/>
  <c r="H21" i="1"/>
  <c r="E21" i="1"/>
  <c r="N21" i="1" l="1"/>
  <c r="Q21" i="1" s="1"/>
  <c r="O21" i="1"/>
  <c r="R21" i="1" s="1"/>
  <c r="G13" i="1"/>
  <c r="M13" i="1" s="1"/>
  <c r="G14" i="1"/>
  <c r="M14" i="1" s="1"/>
  <c r="G15" i="1"/>
  <c r="G16" i="1"/>
  <c r="M16" i="1" s="1"/>
  <c r="G17" i="1"/>
  <c r="M17" i="1" s="1"/>
  <c r="G18" i="1"/>
  <c r="M18" i="1" s="1"/>
  <c r="G20" i="1"/>
  <c r="M20" i="1" s="1"/>
  <c r="G21" i="1"/>
  <c r="M21" i="1" s="1"/>
  <c r="G22" i="1"/>
  <c r="M22" i="1" s="1"/>
  <c r="G23" i="1"/>
  <c r="M23" i="1" s="1"/>
  <c r="G24" i="1"/>
  <c r="M24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3" i="1"/>
  <c r="M33" i="1" s="1"/>
  <c r="G34" i="1"/>
  <c r="M34" i="1" s="1"/>
  <c r="G37" i="1"/>
  <c r="M37" i="1" s="1"/>
  <c r="G38" i="1"/>
  <c r="M38" i="1" s="1"/>
  <c r="G39" i="1"/>
  <c r="M39" i="1" s="1"/>
  <c r="G40" i="1"/>
  <c r="M40" i="1" s="1"/>
  <c r="G41" i="1"/>
  <c r="M41" i="1" s="1"/>
  <c r="G42" i="1"/>
  <c r="M42" i="1" s="1"/>
  <c r="G43" i="1"/>
  <c r="M43" i="1" s="1"/>
  <c r="G44" i="1"/>
  <c r="M44" i="1" s="1"/>
  <c r="G45" i="1"/>
  <c r="M45" i="1" s="1"/>
  <c r="G46" i="1"/>
  <c r="M46" i="1" s="1"/>
  <c r="G47" i="1"/>
  <c r="M47" i="1" s="1"/>
  <c r="G48" i="1"/>
  <c r="M48" i="1" s="1"/>
  <c r="G49" i="1"/>
  <c r="M49" i="1" s="1"/>
  <c r="G50" i="1"/>
  <c r="M50" i="1" s="1"/>
  <c r="G51" i="1"/>
  <c r="M51" i="1" s="1"/>
  <c r="G52" i="1"/>
  <c r="M52" i="1" s="1"/>
  <c r="G53" i="1"/>
  <c r="M53" i="1" s="1"/>
  <c r="G54" i="1"/>
  <c r="M54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70" i="1"/>
  <c r="M70" i="1" s="1"/>
  <c r="G73" i="1"/>
  <c r="M73" i="1" s="1"/>
  <c r="G74" i="1"/>
  <c r="M74" i="1" s="1"/>
  <c r="G75" i="1"/>
  <c r="M75" i="1" s="1"/>
  <c r="G77" i="1"/>
  <c r="M77" i="1" s="1"/>
  <c r="G78" i="1"/>
  <c r="M78" i="1" s="1"/>
  <c r="G79" i="1"/>
  <c r="M79" i="1" s="1"/>
  <c r="G80" i="1"/>
  <c r="M80" i="1" s="1"/>
  <c r="G81" i="1"/>
  <c r="M81" i="1" s="1"/>
  <c r="G82" i="1"/>
  <c r="M82" i="1" s="1"/>
  <c r="G84" i="1"/>
  <c r="M84" i="1" s="1"/>
  <c r="G85" i="1"/>
  <c r="M85" i="1" s="1"/>
  <c r="G86" i="1"/>
  <c r="M86" i="1" s="1"/>
  <c r="G87" i="1"/>
  <c r="M87" i="1" s="1"/>
  <c r="G89" i="1"/>
  <c r="M89" i="1" s="1"/>
  <c r="G90" i="1"/>
  <c r="M90" i="1" s="1"/>
  <c r="G91" i="1"/>
  <c r="M91" i="1" s="1"/>
  <c r="G93" i="1"/>
  <c r="M93" i="1" s="1"/>
  <c r="G94" i="1"/>
  <c r="M94" i="1" s="1"/>
  <c r="G95" i="1"/>
  <c r="M95" i="1" s="1"/>
  <c r="G96" i="1"/>
  <c r="M96" i="1" s="1"/>
  <c r="G97" i="1"/>
  <c r="M97" i="1" s="1"/>
  <c r="G98" i="1"/>
  <c r="M98" i="1" s="1"/>
  <c r="G99" i="1"/>
  <c r="M99" i="1" s="1"/>
  <c r="G100" i="1"/>
  <c r="M100" i="1" s="1"/>
  <c r="G101" i="1"/>
  <c r="M101" i="1" s="1"/>
  <c r="G102" i="1"/>
  <c r="M102" i="1" s="1"/>
  <c r="G104" i="1"/>
  <c r="M104" i="1" s="1"/>
  <c r="G105" i="1"/>
  <c r="M105" i="1" s="1"/>
  <c r="G106" i="1"/>
  <c r="M106" i="1" s="1"/>
  <c r="G107" i="1"/>
  <c r="M107" i="1" s="1"/>
  <c r="G108" i="1"/>
  <c r="M108" i="1" s="1"/>
  <c r="G109" i="1"/>
  <c r="M109" i="1" s="1"/>
  <c r="G110" i="1"/>
  <c r="M110" i="1" s="1"/>
  <c r="G111" i="1"/>
  <c r="M111" i="1" s="1"/>
  <c r="G112" i="1"/>
  <c r="M112" i="1" s="1"/>
  <c r="G113" i="1"/>
  <c r="M113" i="1" s="1"/>
  <c r="G114" i="1"/>
  <c r="M114" i="1" s="1"/>
  <c r="G115" i="1"/>
  <c r="M115" i="1" s="1"/>
  <c r="G116" i="1"/>
  <c r="M116" i="1" s="1"/>
  <c r="G117" i="1"/>
  <c r="M117" i="1" s="1"/>
  <c r="G118" i="1"/>
  <c r="M118" i="1" s="1"/>
  <c r="G119" i="1"/>
  <c r="M119" i="1" s="1"/>
  <c r="G120" i="1"/>
  <c r="M120" i="1" s="1"/>
  <c r="G124" i="1"/>
  <c r="M124" i="1" s="1"/>
  <c r="G126" i="1"/>
  <c r="M126" i="1" s="1"/>
  <c r="G127" i="1"/>
  <c r="M127" i="1" s="1"/>
  <c r="G128" i="1"/>
  <c r="M128" i="1" s="1"/>
  <c r="G129" i="1"/>
  <c r="M129" i="1" s="1"/>
  <c r="G130" i="1"/>
  <c r="M130" i="1" s="1"/>
  <c r="G131" i="1"/>
  <c r="M131" i="1" s="1"/>
  <c r="G132" i="1"/>
  <c r="M132" i="1" s="1"/>
  <c r="G133" i="1"/>
  <c r="M133" i="1" s="1"/>
  <c r="G134" i="1"/>
  <c r="M134" i="1" s="1"/>
  <c r="P134" i="1" s="1"/>
  <c r="G135" i="1"/>
  <c r="M135" i="1" s="1"/>
  <c r="G136" i="1"/>
  <c r="M136" i="1" s="1"/>
  <c r="G137" i="1"/>
  <c r="M137" i="1" s="1"/>
  <c r="G139" i="1"/>
  <c r="M139" i="1" s="1"/>
  <c r="G140" i="1"/>
  <c r="M140" i="1" s="1"/>
  <c r="G141" i="1"/>
  <c r="M141" i="1" s="1"/>
  <c r="G145" i="1"/>
  <c r="D13" i="1"/>
  <c r="P13" i="1" s="1"/>
  <c r="D14" i="1"/>
  <c r="D15" i="1"/>
  <c r="D16" i="1"/>
  <c r="P16" i="1" s="1"/>
  <c r="D17" i="1"/>
  <c r="P17" i="1" s="1"/>
  <c r="D18" i="1"/>
  <c r="D20" i="1"/>
  <c r="P20" i="1" s="1"/>
  <c r="D21" i="1"/>
  <c r="P21" i="1" s="1"/>
  <c r="D22" i="1"/>
  <c r="P22" i="1" s="1"/>
  <c r="D23" i="1"/>
  <c r="D24" i="1"/>
  <c r="P24" i="1" s="1"/>
  <c r="D26" i="1"/>
  <c r="P26" i="1" s="1"/>
  <c r="D27" i="1"/>
  <c r="P27" i="1" s="1"/>
  <c r="D28" i="1"/>
  <c r="D29" i="1"/>
  <c r="P29" i="1" s="1"/>
  <c r="D30" i="1"/>
  <c r="P30" i="1" s="1"/>
  <c r="D31" i="1"/>
  <c r="P31" i="1" s="1"/>
  <c r="D33" i="1"/>
  <c r="D34" i="1"/>
  <c r="P34" i="1" s="1"/>
  <c r="D37" i="1"/>
  <c r="P37" i="1" s="1"/>
  <c r="D38" i="1"/>
  <c r="P38" i="1" s="1"/>
  <c r="D39" i="1"/>
  <c r="D40" i="1"/>
  <c r="P40" i="1" s="1"/>
  <c r="D41" i="1"/>
  <c r="P41" i="1" s="1"/>
  <c r="D42" i="1"/>
  <c r="P42" i="1" s="1"/>
  <c r="D43" i="1"/>
  <c r="D44" i="1"/>
  <c r="P44" i="1" s="1"/>
  <c r="D45" i="1"/>
  <c r="P45" i="1" s="1"/>
  <c r="D46" i="1"/>
  <c r="P46" i="1" s="1"/>
  <c r="D47" i="1"/>
  <c r="D48" i="1"/>
  <c r="P48" i="1" s="1"/>
  <c r="D49" i="1"/>
  <c r="P49" i="1" s="1"/>
  <c r="D50" i="1"/>
  <c r="P50" i="1" s="1"/>
  <c r="D51" i="1"/>
  <c r="D52" i="1"/>
  <c r="P52" i="1" s="1"/>
  <c r="D53" i="1"/>
  <c r="P53" i="1" s="1"/>
  <c r="D54" i="1"/>
  <c r="P54" i="1" s="1"/>
  <c r="D55" i="1"/>
  <c r="D56" i="1"/>
  <c r="P56" i="1" s="1"/>
  <c r="D57" i="1"/>
  <c r="P57" i="1" s="1"/>
  <c r="D58" i="1"/>
  <c r="P58" i="1" s="1"/>
  <c r="D59" i="1"/>
  <c r="D60" i="1"/>
  <c r="P60" i="1" s="1"/>
  <c r="D61" i="1"/>
  <c r="P61" i="1" s="1"/>
  <c r="D62" i="1"/>
  <c r="P62" i="1" s="1"/>
  <c r="D63" i="1"/>
  <c r="D64" i="1"/>
  <c r="P64" i="1" s="1"/>
  <c r="D65" i="1"/>
  <c r="P65" i="1" s="1"/>
  <c r="D70" i="1"/>
  <c r="P70" i="1" s="1"/>
  <c r="D73" i="1"/>
  <c r="D74" i="1"/>
  <c r="P74" i="1" s="1"/>
  <c r="D75" i="1"/>
  <c r="P75" i="1" s="1"/>
  <c r="D77" i="1"/>
  <c r="P77" i="1" s="1"/>
  <c r="D78" i="1"/>
  <c r="D79" i="1"/>
  <c r="P79" i="1" s="1"/>
  <c r="D80" i="1"/>
  <c r="P80" i="1" s="1"/>
  <c r="D81" i="1"/>
  <c r="P81" i="1" s="1"/>
  <c r="D82" i="1"/>
  <c r="D84" i="1"/>
  <c r="P84" i="1" s="1"/>
  <c r="D85" i="1"/>
  <c r="P85" i="1" s="1"/>
  <c r="D86" i="1"/>
  <c r="P86" i="1" s="1"/>
  <c r="D87" i="1"/>
  <c r="D89" i="1"/>
  <c r="P89" i="1" s="1"/>
  <c r="D90" i="1"/>
  <c r="P90" i="1" s="1"/>
  <c r="D91" i="1"/>
  <c r="P91" i="1" s="1"/>
  <c r="D93" i="1"/>
  <c r="D94" i="1"/>
  <c r="P94" i="1" s="1"/>
  <c r="D95" i="1"/>
  <c r="P95" i="1" s="1"/>
  <c r="D96" i="1"/>
  <c r="P96" i="1" s="1"/>
  <c r="D97" i="1"/>
  <c r="D98" i="1"/>
  <c r="P98" i="1" s="1"/>
  <c r="D99" i="1"/>
  <c r="P99" i="1" s="1"/>
  <c r="D100" i="1"/>
  <c r="P100" i="1" s="1"/>
  <c r="D101" i="1"/>
  <c r="D102" i="1"/>
  <c r="P102" i="1" s="1"/>
  <c r="D104" i="1"/>
  <c r="P104" i="1" s="1"/>
  <c r="D105" i="1"/>
  <c r="P105" i="1" s="1"/>
  <c r="D106" i="1"/>
  <c r="D107" i="1"/>
  <c r="P107" i="1" s="1"/>
  <c r="D108" i="1"/>
  <c r="P108" i="1" s="1"/>
  <c r="D109" i="1"/>
  <c r="P109" i="1" s="1"/>
  <c r="D110" i="1"/>
  <c r="D111" i="1"/>
  <c r="P111" i="1" s="1"/>
  <c r="D112" i="1"/>
  <c r="P112" i="1" s="1"/>
  <c r="D113" i="1"/>
  <c r="P113" i="1" s="1"/>
  <c r="D114" i="1"/>
  <c r="D115" i="1"/>
  <c r="P115" i="1" s="1"/>
  <c r="D116" i="1"/>
  <c r="P116" i="1" s="1"/>
  <c r="D117" i="1"/>
  <c r="P117" i="1" s="1"/>
  <c r="D118" i="1"/>
  <c r="D119" i="1"/>
  <c r="P119" i="1" s="1"/>
  <c r="D120" i="1"/>
  <c r="P120" i="1" s="1"/>
  <c r="D124" i="1"/>
  <c r="P124" i="1" s="1"/>
  <c r="D126" i="1"/>
  <c r="D127" i="1"/>
  <c r="P127" i="1" s="1"/>
  <c r="D128" i="1"/>
  <c r="P128" i="1" s="1"/>
  <c r="D129" i="1"/>
  <c r="P129" i="1" s="1"/>
  <c r="D130" i="1"/>
  <c r="D131" i="1"/>
  <c r="P131" i="1" s="1"/>
  <c r="D132" i="1"/>
  <c r="P132" i="1" s="1"/>
  <c r="D133" i="1"/>
  <c r="P133" i="1" s="1"/>
  <c r="D135" i="1"/>
  <c r="P135" i="1" s="1"/>
  <c r="D136" i="1"/>
  <c r="P136" i="1" s="1"/>
  <c r="D137" i="1"/>
  <c r="P137" i="1" s="1"/>
  <c r="D139" i="1"/>
  <c r="P139" i="1" s="1"/>
  <c r="D140" i="1"/>
  <c r="P140" i="1" s="1"/>
  <c r="D141" i="1"/>
  <c r="P141" i="1" s="1"/>
  <c r="D145" i="1"/>
  <c r="C19" i="1"/>
  <c r="B19" i="1"/>
  <c r="P130" i="1" l="1"/>
  <c r="P126" i="1"/>
  <c r="P118" i="1"/>
  <c r="P114" i="1"/>
  <c r="P110" i="1"/>
  <c r="P106" i="1"/>
  <c r="P101" i="1"/>
  <c r="P97" i="1"/>
  <c r="P93" i="1"/>
  <c r="P87" i="1"/>
  <c r="P82" i="1"/>
  <c r="P78" i="1"/>
  <c r="P73" i="1"/>
  <c r="P63" i="1"/>
  <c r="P59" i="1"/>
  <c r="P55" i="1"/>
  <c r="P51" i="1"/>
  <c r="P47" i="1"/>
  <c r="P43" i="1"/>
  <c r="P39" i="1"/>
  <c r="P33" i="1"/>
  <c r="P28" i="1"/>
  <c r="P23" i="1"/>
  <c r="P18" i="1"/>
  <c r="P14" i="1"/>
  <c r="M15" i="1"/>
  <c r="P15" i="1" s="1"/>
  <c r="G144" i="1"/>
  <c r="M144" i="1" s="1"/>
  <c r="M145" i="1"/>
  <c r="P145" i="1" s="1"/>
  <c r="D144" i="1"/>
  <c r="E125" i="1"/>
  <c r="F125" i="1"/>
  <c r="R125" i="1" s="1"/>
  <c r="H125" i="1"/>
  <c r="I125" i="1"/>
  <c r="O125" i="1" s="1"/>
  <c r="E123" i="1"/>
  <c r="F123" i="1"/>
  <c r="R123" i="1" s="1"/>
  <c r="H123" i="1"/>
  <c r="I123" i="1"/>
  <c r="O123" i="1" s="1"/>
  <c r="B35" i="1"/>
  <c r="C32" i="1"/>
  <c r="E32" i="1"/>
  <c r="F32" i="1"/>
  <c r="H32" i="1"/>
  <c r="I32" i="1"/>
  <c r="B32" i="1"/>
  <c r="E25" i="1"/>
  <c r="F25" i="1"/>
  <c r="H25" i="1"/>
  <c r="I25" i="1"/>
  <c r="E103" i="1"/>
  <c r="F103" i="1"/>
  <c r="H103" i="1"/>
  <c r="N103" i="1" s="1"/>
  <c r="I103" i="1"/>
  <c r="O103" i="1" s="1"/>
  <c r="E92" i="1"/>
  <c r="F92" i="1"/>
  <c r="H92" i="1"/>
  <c r="N92" i="1" s="1"/>
  <c r="I92" i="1"/>
  <c r="O92" i="1" s="1"/>
  <c r="E88" i="1"/>
  <c r="F88" i="1"/>
  <c r="H88" i="1"/>
  <c r="N88" i="1" s="1"/>
  <c r="I88" i="1"/>
  <c r="O88" i="1" s="1"/>
  <c r="E76" i="1"/>
  <c r="F76" i="1"/>
  <c r="H76" i="1"/>
  <c r="N76" i="1" s="1"/>
  <c r="I76" i="1"/>
  <c r="O76" i="1" s="1"/>
  <c r="E72" i="1"/>
  <c r="F72" i="1"/>
  <c r="H72" i="1"/>
  <c r="N72" i="1" s="1"/>
  <c r="I72" i="1"/>
  <c r="O72" i="1" s="1"/>
  <c r="E83" i="1"/>
  <c r="F83" i="1"/>
  <c r="H83" i="1"/>
  <c r="N83" i="1" s="1"/>
  <c r="I83" i="1"/>
  <c r="O83" i="1" s="1"/>
  <c r="E36" i="1"/>
  <c r="F36" i="1"/>
  <c r="H36" i="1"/>
  <c r="N36" i="1" s="1"/>
  <c r="I36" i="1"/>
  <c r="O36" i="1" s="1"/>
  <c r="C12" i="1"/>
  <c r="E12" i="1"/>
  <c r="F12" i="1"/>
  <c r="H12" i="1"/>
  <c r="I12" i="1"/>
  <c r="N12" i="1" l="1"/>
  <c r="I19" i="1"/>
  <c r="O19" i="1" s="1"/>
  <c r="O25" i="1"/>
  <c r="Q32" i="1"/>
  <c r="E151" i="1"/>
  <c r="G123" i="1"/>
  <c r="M123" i="1" s="1"/>
  <c r="N123" i="1"/>
  <c r="G125" i="1"/>
  <c r="M125" i="1" s="1"/>
  <c r="N125" i="1"/>
  <c r="R12" i="1"/>
  <c r="N25" i="1"/>
  <c r="O32" i="1"/>
  <c r="I151" i="1"/>
  <c r="O151" i="1" s="1"/>
  <c r="Q12" i="1"/>
  <c r="R36" i="1"/>
  <c r="F35" i="1"/>
  <c r="R83" i="1"/>
  <c r="R72" i="1"/>
  <c r="R76" i="1"/>
  <c r="R88" i="1"/>
  <c r="R92" i="1"/>
  <c r="R103" i="1"/>
  <c r="F19" i="1"/>
  <c r="R25" i="1"/>
  <c r="H151" i="1"/>
  <c r="N151" i="1" s="1"/>
  <c r="N32" i="1"/>
  <c r="D123" i="1"/>
  <c r="P123" i="1" s="1"/>
  <c r="Q123" i="1"/>
  <c r="Q125" i="1"/>
  <c r="O12" i="1"/>
  <c r="D36" i="1"/>
  <c r="Q36" i="1"/>
  <c r="E35" i="1"/>
  <c r="D83" i="1"/>
  <c r="P83" i="1" s="1"/>
  <c r="Q83" i="1"/>
  <c r="Q72" i="1"/>
  <c r="D76" i="1"/>
  <c r="Q76" i="1"/>
  <c r="D88" i="1"/>
  <c r="Q88" i="1"/>
  <c r="Q92" i="1"/>
  <c r="Q103" i="1"/>
  <c r="Q25" i="1"/>
  <c r="R32" i="1"/>
  <c r="P144" i="1"/>
  <c r="D72" i="1"/>
  <c r="P72" i="1" s="1"/>
  <c r="G32" i="1"/>
  <c r="M32" i="1" s="1"/>
  <c r="D32" i="1"/>
  <c r="P32" i="1" s="1"/>
  <c r="G12" i="1"/>
  <c r="M12" i="1" s="1"/>
  <c r="G36" i="1"/>
  <c r="M36" i="1" s="1"/>
  <c r="G83" i="1"/>
  <c r="M83" i="1" s="1"/>
  <c r="G72" i="1"/>
  <c r="M72" i="1" s="1"/>
  <c r="G76" i="1"/>
  <c r="M76" i="1" s="1"/>
  <c r="G88" i="1"/>
  <c r="M88" i="1" s="1"/>
  <c r="G92" i="1"/>
  <c r="M92" i="1" s="1"/>
  <c r="G103" i="1"/>
  <c r="M103" i="1" s="1"/>
  <c r="H19" i="1"/>
  <c r="G25" i="1"/>
  <c r="D12" i="1"/>
  <c r="D125" i="1"/>
  <c r="D92" i="1"/>
  <c r="P92" i="1" s="1"/>
  <c r="D103" i="1"/>
  <c r="P103" i="1" s="1"/>
  <c r="D25" i="1"/>
  <c r="E19" i="1"/>
  <c r="E122" i="1"/>
  <c r="H35" i="1"/>
  <c r="N35" i="1" s="1"/>
  <c r="I71" i="1"/>
  <c r="O71" i="1" s="1"/>
  <c r="E71" i="1"/>
  <c r="Q71" i="1" s="1"/>
  <c r="H122" i="1"/>
  <c r="N122" i="1" s="1"/>
  <c r="F122" i="1"/>
  <c r="F71" i="1"/>
  <c r="R71" i="1" s="1"/>
  <c r="I122" i="1"/>
  <c r="C151" i="1"/>
  <c r="C35" i="1"/>
  <c r="C150" i="1" s="1"/>
  <c r="H71" i="1"/>
  <c r="N71" i="1" s="1"/>
  <c r="C122" i="1"/>
  <c r="C121" i="1" s="1"/>
  <c r="C152" i="1" s="1"/>
  <c r="I35" i="1"/>
  <c r="O35" i="1" s="1"/>
  <c r="B122" i="1"/>
  <c r="B121" i="1" s="1"/>
  <c r="B152" i="1" s="1"/>
  <c r="B118" i="1"/>
  <c r="B12" i="1"/>
  <c r="F121" i="1" l="1"/>
  <c r="F150" i="1" s="1"/>
  <c r="R150" i="1" s="1"/>
  <c r="R122" i="1"/>
  <c r="M25" i="1"/>
  <c r="Q151" i="1"/>
  <c r="Q122" i="1"/>
  <c r="P88" i="1"/>
  <c r="P36" i="1"/>
  <c r="D35" i="1"/>
  <c r="B150" i="1"/>
  <c r="I121" i="1"/>
  <c r="O122" i="1"/>
  <c r="D19" i="1"/>
  <c r="Q19" i="1"/>
  <c r="P125" i="1"/>
  <c r="I150" i="1"/>
  <c r="O150" i="1" s="1"/>
  <c r="R35" i="1"/>
  <c r="P25" i="1"/>
  <c r="F151" i="1"/>
  <c r="R151" i="1" s="1"/>
  <c r="P76" i="1"/>
  <c r="Q35" i="1"/>
  <c r="R19" i="1"/>
  <c r="P12" i="1"/>
  <c r="G19" i="1"/>
  <c r="M19" i="1" s="1"/>
  <c r="N19" i="1"/>
  <c r="H121" i="1"/>
  <c r="G122" i="1"/>
  <c r="M122" i="1" s="1"/>
  <c r="G71" i="1"/>
  <c r="D71" i="1"/>
  <c r="E121" i="1"/>
  <c r="D122" i="1"/>
  <c r="G121" i="1"/>
  <c r="M121" i="1" s="1"/>
  <c r="D121" i="1"/>
  <c r="G35" i="1"/>
  <c r="B151" i="1"/>
  <c r="P19" i="1" l="1"/>
  <c r="P121" i="1"/>
  <c r="O121" i="1"/>
  <c r="R121" i="1" s="1"/>
  <c r="I152" i="1"/>
  <c r="O152" i="1" s="1"/>
  <c r="G151" i="1"/>
  <c r="M151" i="1" s="1"/>
  <c r="M71" i="1"/>
  <c r="P71" i="1" s="1"/>
  <c r="P122" i="1"/>
  <c r="F152" i="1"/>
  <c r="R152" i="1" s="1"/>
  <c r="Q121" i="1"/>
  <c r="E150" i="1"/>
  <c r="E152" i="1"/>
  <c r="N121" i="1"/>
  <c r="H152" i="1"/>
  <c r="N152" i="1" s="1"/>
  <c r="D152" i="1"/>
  <c r="G152" i="1"/>
  <c r="M152" i="1" s="1"/>
  <c r="H150" i="1"/>
  <c r="N150" i="1" s="1"/>
  <c r="G150" i="1"/>
  <c r="M150" i="1" s="1"/>
  <c r="M35" i="1"/>
  <c r="P35" i="1" s="1"/>
  <c r="D151" i="1"/>
  <c r="P151" i="1" s="1"/>
  <c r="D150" i="1"/>
  <c r="P150" i="1" l="1"/>
  <c r="P152" i="1"/>
  <c r="Q152" i="1"/>
  <c r="Q150" i="1"/>
</calcChain>
</file>

<file path=xl/sharedStrings.xml><?xml version="1.0" encoding="utf-8"?>
<sst xmlns="http://schemas.openxmlformats.org/spreadsheetml/2006/main" count="356" uniqueCount="155">
  <si>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</si>
  <si>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</si>
  <si>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</si>
  <si>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</si>
  <si>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</si>
  <si>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</si>
  <si>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</si>
  <si>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</si>
  <si>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</si>
  <si>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</si>
  <si>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</si>
  <si>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</si>
  <si>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</si>
  <si>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</si>
  <si>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</si>
  <si>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</si>
  <si>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</si>
  <si>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</si>
  <si>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</si>
  <si>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</si>
  <si>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</si>
  <si>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</si>
  <si>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</si>
  <si>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</si>
  <si>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</si>
  <si>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</si>
  <si>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</si>
  <si>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</si>
  <si>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</si>
  <si>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</si>
  <si>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</si>
  <si>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</si>
  <si>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</si>
  <si>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</si>
  <si>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</si>
  <si>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</si>
  <si>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</si>
  <si>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</si>
  <si>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</si>
  <si>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</si>
  <si>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</si>
  <si>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</si>
  <si>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</si>
  <si>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</si>
  <si>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</si>
  <si>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</si>
  <si>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</si>
  <si>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</si>
  <si>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</si>
  <si>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</si>
  <si>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</si>
  <si>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</si>
  <si>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</si>
  <si>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</si>
  <si>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</si>
  <si>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</si>
  <si>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</si>
  <si>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</si>
  <si>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</si>
  <si>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</si>
  <si>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</si>
  <si>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</si>
  <si>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</si>
  <si>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</si>
  <si>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</si>
  <si>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</si>
  <si>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</si>
  <si>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</si>
  <si>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</si>
  <si>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</si>
  <si>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</si>
  <si>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</si>
  <si>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</si>
  <si>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</si>
  <si>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</si>
  <si>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</si>
  <si>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</si>
  <si>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</si>
  <si>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</si>
  <si>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</si>
  <si>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</si>
  <si>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</si>
  <si>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</si>
  <si>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</si>
  <si>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</si>
  <si>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</si>
  <si>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</si>
  <si>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</si>
  <si>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</si>
  <si>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</si>
  <si>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</si>
  <si>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</si>
  <si>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</si>
  <si>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</si>
  <si>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</si>
  <si>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</si>
  <si>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</si>
  <si>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</si>
  <si>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</si>
  <si>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</si>
  <si>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</si>
  <si>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</si>
  <si>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</si>
  <si>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</si>
  <si>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</si>
  <si>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</si>
  <si>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</si>
  <si>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</si>
  <si>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</si>
  <si>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</si>
  <si>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</si>
  <si>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</si>
  <si>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</si>
  <si>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</si>
  <si>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</si>
  <si>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</si>
  <si>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</si>
  <si>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</si>
  <si>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</si>
  <si>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</si>
  <si>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</si>
  <si>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</si>
  <si>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</si>
  <si>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</si>
  <si>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</si>
  <si>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</si>
  <si>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</si>
  <si>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</si>
  <si>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</si>
  <si>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</si>
  <si>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</si>
  <si>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</si>
  <si>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</si>
  <si>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</si>
  <si>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</si>
  <si>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</si>
  <si>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</si>
  <si>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</si>
  <si>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</si>
  <si>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</si>
  <si>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</si>
  <si>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</si>
  <si>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</si>
  <si>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</si>
  <si>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</si>
  <si>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</si>
  <si>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</si>
  <si>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</si>
  <si>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>CASA DE ASIGURARI DE SANATATE-GALATI</t>
  </si>
  <si>
    <t>LA 30 APRILIE 2022</t>
  </si>
  <si>
    <t>Sume alocate de casa de asigurari  de  sanatate luna curenta - APRILIE 2022</t>
  </si>
  <si>
    <t>Sume alocate de casa de asigurari  de  sanatate cumulat - la data de 30.04.2022</t>
  </si>
  <si>
    <t>Sume alocate de casa de asigurari  de  sanatate cumulat - la data de 31.03.2022</t>
  </si>
  <si>
    <t>Sume alocate de casa de asigurari  de  sanatate luna curenta -APR 2022</t>
  </si>
  <si>
    <t>Credite bugetare trimestrul II
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</si>
</sst>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wrapText="1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right"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" fillId="4" borderId="1" xfId="1" applyNumberFormat="1" applyFill="1" applyBorder="1"/>
    <xf numFmtId="164" fontId="1" fillId="2" borderId="0" xfId="1" applyNumberFormat="1" applyFill="1"/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9" fillId="2" borderId="0" xfId="1" applyNumberFormat="1" applyFont="1" applyFill="1"/>
    <xf numFmtId="164" fontId="16" fillId="2" borderId="0" xfId="1" applyNumberFormat="1" applyFont="1" applyFill="1"/>
    <xf numFmtId="164" fontId="1" fillId="6" borderId="0" xfId="1" applyNumberFormat="1" applyFill="1"/>
    <xf numFmtId="164" fontId="20" fillId="6" borderId="0" xfId="1" applyNumberFormat="1" applyFont="1" applyFill="1"/>
    <xf numFmtId="164" fontId="7" fillId="6" borderId="0" xfId="1" applyNumberFormat="1" applyFont="1" applyFill="1" applyAlignment="1">
      <alignment horizontal="right"/>
    </xf>
    <xf numFmtId="0" fontId="6" fillId="6" borderId="1" xfId="16" applyFont="1" applyFill="1" applyBorder="1" applyAlignment="1">
      <alignment horizontal="center" vertical="center" wrapText="1"/>
    </xf>
    <xf numFmtId="0" fontId="18" fillId="6" borderId="1" xfId="16" applyFont="1" applyFill="1" applyBorder="1" applyAlignment="1">
      <alignment horizontal="center" vertical="center" wrapText="1"/>
    </xf>
    <xf numFmtId="4" fontId="3" fillId="6" borderId="1" xfId="1" applyNumberFormat="1" applyFont="1" applyFill="1" applyBorder="1" applyAlignment="1">
      <alignment horizontal="right" wrapText="1"/>
    </xf>
    <xf numFmtId="164" fontId="1" fillId="6" borderId="1" xfId="1" applyNumberFormat="1" applyFill="1" applyBorder="1"/>
    <xf numFmtId="4" fontId="1" fillId="6" borderId="1" xfId="1" applyNumberFormat="1" applyFill="1" applyBorder="1" applyAlignment="1">
      <alignment horizontal="right" wrapText="1"/>
    </xf>
    <xf numFmtId="164" fontId="16" fillId="6" borderId="0" xfId="1" applyNumberFormat="1" applyFont="1" applyFill="1"/>
    <xf numFmtId="164" fontId="2" fillId="5" borderId="0" xfId="1" applyNumberFormat="1" applyFont="1" applyFill="1"/>
    <xf numFmtId="164" fontId="1" fillId="5" borderId="0" xfId="1" applyNumberFormat="1" applyFill="1"/>
    <xf numFmtId="164" fontId="3" fillId="5" borderId="0" xfId="1" applyNumberFormat="1" applyFont="1" applyFill="1" applyAlignment="1">
      <alignment horizontal="center"/>
    </xf>
    <xf numFmtId="164" fontId="3" fillId="5" borderId="0" xfId="1" applyNumberFormat="1" applyFont="1" applyFill="1" applyAlignment="1"/>
    <xf numFmtId="164" fontId="5" fillId="5" borderId="0" xfId="1" applyNumberFormat="1" applyFont="1" applyFill="1" applyAlignment="1">
      <alignment horizontal="center" wrapText="1"/>
    </xf>
    <xf numFmtId="164" fontId="6" fillId="5" borderId="0" xfId="1" applyNumberFormat="1" applyFont="1" applyFill="1" applyAlignment="1">
      <alignment wrapText="1"/>
    </xf>
    <xf numFmtId="0" fontId="18" fillId="5" borderId="1" xfId="16" applyFont="1" applyFill="1" applyBorder="1" applyAlignment="1" applyProtection="1">
      <alignment horizontal="center" vertical="center" wrapText="1"/>
    </xf>
    <xf numFmtId="4" fontId="3" fillId="5" borderId="1" xfId="1" applyNumberFormat="1" applyFont="1" applyFill="1" applyBorder="1" applyAlignment="1">
      <alignment horizontal="right" wrapText="1"/>
    </xf>
    <xf numFmtId="164" fontId="1" fillId="5" borderId="1" xfId="1" applyNumberFormat="1" applyFill="1" applyBorder="1"/>
    <xf numFmtId="4" fontId="1" fillId="5" borderId="1" xfId="1" applyNumberFormat="1" applyFont="1" applyFill="1" applyBorder="1" applyAlignment="1">
      <alignment horizontal="right" wrapText="1"/>
    </xf>
    <xf numFmtId="4" fontId="3" fillId="5" borderId="1" xfId="1" applyNumberFormat="1" applyFont="1" applyFill="1" applyBorder="1" applyAlignment="1">
      <alignment horizontal="center" wrapText="1"/>
    </xf>
    <xf numFmtId="164" fontId="13" fillId="5" borderId="1" xfId="1" applyNumberFormat="1" applyFont="1" applyFill="1" applyBorder="1"/>
    <xf numFmtId="164" fontId="3" fillId="5" borderId="0" xfId="1" applyNumberFormat="1" applyFont="1" applyFill="1" applyBorder="1" applyAlignment="1">
      <alignment horizontal="right"/>
    </xf>
    <xf numFmtId="164" fontId="1" fillId="5" borderId="0" xfId="1" applyNumberFormat="1" applyFill="1" applyBorder="1" applyAlignment="1">
      <alignment horizontal="right"/>
    </xf>
    <xf numFmtId="164" fontId="1" fillId="5" borderId="0" xfId="1" applyNumberFormat="1" applyFill="1" applyBorder="1"/>
    <xf numFmtId="164" fontId="15" fillId="5" borderId="0" xfId="1" applyNumberFormat="1" applyFont="1" applyFill="1" applyBorder="1"/>
    <xf numFmtId="4" fontId="3" fillId="2" borderId="1" xfId="1" applyNumberFormat="1" applyFont="1" applyFill="1" applyBorder="1" applyAlignment="1">
      <alignment horizontal="right" wrapText="1"/>
    </xf>
    <xf numFmtId="4" fontId="1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/>
    <xf numFmtId="164" fontId="13" fillId="2" borderId="1" xfId="1" applyNumberFormat="1" applyFont="1" applyFill="1" applyBorder="1"/>
    <xf numFmtId="0" fontId="3" fillId="6" borderId="2" xfId="16" applyFont="1" applyFill="1" applyBorder="1" applyAlignment="1" applyProtection="1">
      <alignment horizontal="center" vertical="center" wrapText="1"/>
      <protection locked="0"/>
    </xf>
    <xf numFmtId="0" fontId="3" fillId="6" borderId="3" xfId="16" applyFont="1" applyFill="1" applyBorder="1" applyAlignment="1" applyProtection="1">
      <alignment horizontal="center" vertical="center" wrapText="1"/>
      <protection locked="0"/>
    </xf>
    <xf numFmtId="0" fontId="3" fillId="6" borderId="4" xfId="16" applyFont="1" applyFill="1" applyBorder="1" applyAlignment="1" applyProtection="1">
      <alignment horizontal="center" vertical="center" wrapText="1"/>
      <protection locked="0"/>
    </xf>
    <xf numFmtId="0" fontId="3" fillId="5" borderId="2" xfId="16" applyFont="1" applyFill="1" applyBorder="1" applyAlignment="1" applyProtection="1">
      <alignment horizontal="center" vertical="center" wrapText="1"/>
      <protection locked="0"/>
    </xf>
    <xf numFmtId="0" fontId="3" fillId="5" borderId="3" xfId="16" applyFont="1" applyFill="1" applyBorder="1" applyAlignment="1" applyProtection="1">
      <alignment horizontal="center" vertical="center" wrapText="1"/>
      <protection locked="0"/>
    </xf>
    <xf numFmtId="0" fontId="3" fillId="5" borderId="4" xfId="16" applyFont="1" applyFill="1" applyBorder="1" applyAlignment="1" applyProtection="1">
      <alignment horizontal="center" vertical="center" wrapText="1"/>
      <protection locked="0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5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AI184"/>
  <sheetViews>
    <sheetView showZeros="0" tabSelected="1" zoomScaleNormal="100" workbookViewId="0">
      <pane xSplit="1" ySplit="10" topLeftCell="B142" activePane="bottomRight" state="frozen"/>
      <selection activeCell="A38" sqref="A38"/>
      <selection pane="topRight" activeCell="A38" sqref="A38"/>
      <selection pane="bottomLeft" activeCell="A38" sqref="A38"/>
      <selection pane="bottomRight" activeCell="E154" sqref="E154"/>
    </sheetView>
  </sheetViews>
  <sheetFormatPr defaultColWidth="31.5703125" defaultRowHeight="12.75" x14ac:dyDescent="0.2"/>
  <cols>
    <col min="1" max="1" width="89.140625" style="2" customWidth="1"/>
    <col min="2" max="2" width="12.85546875" style="60" customWidth="1"/>
    <col min="3" max="3" width="13.28515625" style="60" customWidth="1"/>
    <col min="4" max="4" width="14.28515625" style="2" customWidth="1"/>
    <col min="5" max="5" width="13.140625" style="2" customWidth="1"/>
    <col min="6" max="7" width="14.28515625" style="2" customWidth="1"/>
    <col min="8" max="8" width="14" style="2" customWidth="1"/>
    <col min="9" max="9" width="14.28515625" style="2" customWidth="1"/>
    <col min="10" max="10" width="14.28515625" style="50" customWidth="1"/>
    <col min="11" max="11" width="12.5703125" style="50" customWidth="1"/>
    <col min="12" max="12" width="13.42578125" style="50" customWidth="1"/>
    <col min="13" max="13" width="15" style="45" customWidth="1"/>
    <col min="14" max="14" width="15.28515625" style="45" customWidth="1"/>
    <col min="15" max="15" width="13.42578125" style="45" customWidth="1"/>
    <col min="16" max="16" width="15.7109375" style="45" customWidth="1"/>
    <col min="17" max="17" width="19.42578125" style="45" customWidth="1"/>
    <col min="18" max="18" width="11.5703125" style="45" customWidth="1"/>
    <col min="19" max="28" width="31.5703125" style="45"/>
    <col min="29" max="16384" width="31.5703125" style="2"/>
  </cols>
  <sheetData>
    <row r="1" spans="1:28" ht="18" x14ac:dyDescent="0.25">
      <c r="A1" s="33" t="s">
        <v>148</v>
      </c>
      <c r="B1" s="59"/>
    </row>
    <row r="2" spans="1:28" x14ac:dyDescent="0.2">
      <c r="B2" s="61"/>
      <c r="C2" s="62"/>
    </row>
    <row r="3" spans="1:28" ht="18" x14ac:dyDescent="0.25">
      <c r="A3" s="1"/>
      <c r="B3" s="61"/>
      <c r="C3" s="62"/>
    </row>
    <row r="4" spans="1:28" ht="16.5" x14ac:dyDescent="0.2">
      <c r="A4" s="86" t="s">
        <v>116</v>
      </c>
      <c r="B4" s="86"/>
      <c r="C4" s="86"/>
      <c r="D4" s="86"/>
      <c r="E4" s="86"/>
      <c r="F4" s="86"/>
      <c r="G4" s="86"/>
      <c r="H4" s="86"/>
      <c r="I4" s="86"/>
    </row>
    <row r="5" spans="1:28" ht="16.5" x14ac:dyDescent="0.25">
      <c r="A5" s="87" t="s">
        <v>149</v>
      </c>
      <c r="B5" s="87"/>
      <c r="C5" s="87"/>
      <c r="D5" s="87"/>
      <c r="E5" s="87"/>
      <c r="F5" s="87"/>
      <c r="G5" s="87"/>
      <c r="H5" s="87"/>
      <c r="I5" s="87"/>
    </row>
    <row r="6" spans="1:28" ht="15" x14ac:dyDescent="0.25">
      <c r="A6" s="3"/>
      <c r="B6" s="63"/>
    </row>
    <row r="7" spans="1:28" x14ac:dyDescent="0.2">
      <c r="A7" s="4"/>
      <c r="B7" s="64"/>
      <c r="K7" s="51"/>
    </row>
    <row r="8" spans="1:28" x14ac:dyDescent="0.2">
      <c r="I8" s="5" t="s">
        <v>0</v>
      </c>
      <c r="L8" s="52" t="s">
        <v>0</v>
      </c>
    </row>
    <row r="9" spans="1:28" ht="39.75" customHeight="1" x14ac:dyDescent="0.2">
      <c r="A9" s="88" t="s">
        <v>117</v>
      </c>
      <c r="B9" s="89" t="s">
        <v>145</v>
      </c>
      <c r="C9" s="89" t="s">
        <v>154</v>
      </c>
      <c r="D9" s="90" t="s">
        <v>150</v>
      </c>
      <c r="E9" s="91"/>
      <c r="F9" s="91"/>
      <c r="G9" s="90" t="s">
        <v>151</v>
      </c>
      <c r="H9" s="91"/>
      <c r="I9" s="91"/>
      <c r="J9" s="80" t="s">
        <v>152</v>
      </c>
      <c r="K9" s="81"/>
      <c r="L9" s="82"/>
      <c r="M9" s="83" t="s">
        <v>153</v>
      </c>
      <c r="N9" s="84"/>
      <c r="O9" s="85"/>
    </row>
    <row r="10" spans="1:28" s="6" customFormat="1" ht="46.5" customHeight="1" x14ac:dyDescent="0.15">
      <c r="A10" s="88"/>
      <c r="B10" s="89"/>
      <c r="C10" s="89"/>
      <c r="D10" s="34" t="s">
        <v>118</v>
      </c>
      <c r="E10" s="34" t="s">
        <v>119</v>
      </c>
      <c r="F10" s="34" t="s">
        <v>120</v>
      </c>
      <c r="G10" s="34" t="s">
        <v>118</v>
      </c>
      <c r="H10" s="34" t="s">
        <v>119</v>
      </c>
      <c r="I10" s="34" t="s">
        <v>120</v>
      </c>
      <c r="J10" s="53" t="s">
        <v>118</v>
      </c>
      <c r="K10" s="53" t="s">
        <v>119</v>
      </c>
      <c r="L10" s="53" t="s">
        <v>120</v>
      </c>
      <c r="M10" s="46" t="s">
        <v>118</v>
      </c>
      <c r="N10" s="46" t="s">
        <v>119</v>
      </c>
      <c r="O10" s="46" t="s">
        <v>120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</row>
    <row r="11" spans="1:28" s="7" customFormat="1" x14ac:dyDescent="0.2">
      <c r="A11" s="35">
        <v>0</v>
      </c>
      <c r="B11" s="65">
        <v>1</v>
      </c>
      <c r="C11" s="65">
        <v>2</v>
      </c>
      <c r="D11" s="36" t="s">
        <v>121</v>
      </c>
      <c r="E11" s="36">
        <v>3</v>
      </c>
      <c r="F11" s="36">
        <v>4</v>
      </c>
      <c r="G11" s="36" t="s">
        <v>122</v>
      </c>
      <c r="H11" s="36">
        <v>6</v>
      </c>
      <c r="I11" s="36">
        <v>7</v>
      </c>
      <c r="J11" s="54" t="s">
        <v>122</v>
      </c>
      <c r="K11" s="54">
        <v>6</v>
      </c>
      <c r="L11" s="54">
        <v>7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x14ac:dyDescent="0.2">
      <c r="A12" s="8" t="s">
        <v>1</v>
      </c>
      <c r="B12" s="66">
        <f>+B13+B14+B15+B16+B17+B18</f>
        <v>28900.720000000001</v>
      </c>
      <c r="C12" s="66">
        <f t="shared" ref="C12:I12" si="0">+C13+C14+C15+C16+C17+C18</f>
        <v>15453.33</v>
      </c>
      <c r="D12" s="9">
        <f>+E12+F12</f>
        <v>3290.9300000000003</v>
      </c>
      <c r="E12" s="9">
        <f t="shared" si="0"/>
        <v>584.53</v>
      </c>
      <c r="F12" s="9">
        <f t="shared" si="0"/>
        <v>2706.4</v>
      </c>
      <c r="G12" s="9">
        <f>+H12+I12</f>
        <v>11882.029999999999</v>
      </c>
      <c r="H12" s="9">
        <f t="shared" si="0"/>
        <v>2686.0299999999997</v>
      </c>
      <c r="I12" s="9">
        <f t="shared" si="0"/>
        <v>9196</v>
      </c>
      <c r="J12" s="55">
        <f>+K12+L12</f>
        <v>8591.1</v>
      </c>
      <c r="K12" s="55">
        <f t="shared" ref="K12:L12" si="1">+K13+K14+K15+K16+K17+K18</f>
        <v>2101.5</v>
      </c>
      <c r="L12" s="55">
        <f t="shared" si="1"/>
        <v>6489.6</v>
      </c>
      <c r="M12" s="45">
        <f t="shared" ref="M12:O43" si="2">G12-J12</f>
        <v>3290.9299999999985</v>
      </c>
      <c r="N12" s="45">
        <f t="shared" si="2"/>
        <v>584.52999999999975</v>
      </c>
      <c r="O12" s="45">
        <f t="shared" si="2"/>
        <v>2706.3999999999996</v>
      </c>
      <c r="P12" s="45">
        <f>D12-M12</f>
        <v>0</v>
      </c>
      <c r="Q12" s="45">
        <f t="shared" ref="Q12:R12" si="3">E12-N12</f>
        <v>0</v>
      </c>
      <c r="R12" s="45">
        <f t="shared" si="3"/>
        <v>0</v>
      </c>
    </row>
    <row r="13" spans="1:28" x14ac:dyDescent="0.2">
      <c r="A13" s="10" t="s">
        <v>2</v>
      </c>
      <c r="B13" s="75">
        <v>26215.72</v>
      </c>
      <c r="C13" s="75">
        <v>13730.33</v>
      </c>
      <c r="D13" s="9">
        <f t="shared" ref="D13:D80" si="4">+E13+F13</f>
        <v>3001.33</v>
      </c>
      <c r="E13" s="37">
        <v>294.93</v>
      </c>
      <c r="F13" s="37">
        <v>2706.4</v>
      </c>
      <c r="G13" s="9">
        <f t="shared" ref="G13:G80" si="5">+H13+I13</f>
        <v>10725.869999999999</v>
      </c>
      <c r="H13" s="44">
        <v>1529.87</v>
      </c>
      <c r="I13" s="44">
        <v>9196</v>
      </c>
      <c r="J13" s="55">
        <f t="shared" ref="J13:J80" si="6">+K13+L13</f>
        <v>7724.5400000000009</v>
      </c>
      <c r="K13" s="56">
        <v>1234.94</v>
      </c>
      <c r="L13" s="56">
        <v>6489.6</v>
      </c>
      <c r="M13" s="45">
        <f t="shared" si="2"/>
        <v>3001.3299999999981</v>
      </c>
      <c r="N13" s="45">
        <f t="shared" si="2"/>
        <v>294.92999999999984</v>
      </c>
      <c r="O13" s="45">
        <f t="shared" si="2"/>
        <v>2706.3999999999996</v>
      </c>
      <c r="P13" s="45">
        <f t="shared" ref="P13:P76" si="7">D13-M13</f>
        <v>0</v>
      </c>
      <c r="Q13" s="45">
        <f t="shared" ref="Q13:Q76" si="8">E13-N13</f>
        <v>0</v>
      </c>
      <c r="R13" s="45">
        <f t="shared" ref="R13:R76" si="9">F13-O13</f>
        <v>0</v>
      </c>
    </row>
    <row r="14" spans="1:28" ht="25.5" x14ac:dyDescent="0.2">
      <c r="A14" s="10" t="s">
        <v>3</v>
      </c>
      <c r="B14" s="66"/>
      <c r="C14" s="67"/>
      <c r="D14" s="9">
        <f t="shared" si="4"/>
        <v>0</v>
      </c>
      <c r="E14" s="37"/>
      <c r="F14" s="37"/>
      <c r="G14" s="9">
        <f t="shared" si="5"/>
        <v>0</v>
      </c>
      <c r="H14" s="37"/>
      <c r="I14" s="37"/>
      <c r="J14" s="55">
        <f t="shared" si="6"/>
        <v>0</v>
      </c>
      <c r="K14" s="56"/>
      <c r="L14" s="56"/>
      <c r="M14" s="45">
        <f t="shared" si="2"/>
        <v>0</v>
      </c>
      <c r="N14" s="45">
        <f t="shared" si="2"/>
        <v>0</v>
      </c>
      <c r="O14" s="45">
        <f t="shared" si="2"/>
        <v>0</v>
      </c>
      <c r="P14" s="45">
        <f t="shared" si="7"/>
        <v>0</v>
      </c>
      <c r="Q14" s="45">
        <f t="shared" si="8"/>
        <v>0</v>
      </c>
      <c r="R14" s="45">
        <f t="shared" si="9"/>
        <v>0</v>
      </c>
    </row>
    <row r="15" spans="1:28" ht="16.5" customHeight="1" x14ac:dyDescent="0.2">
      <c r="A15" s="10" t="s">
        <v>4</v>
      </c>
      <c r="B15" s="66"/>
      <c r="C15" s="67"/>
      <c r="D15" s="9">
        <f t="shared" si="4"/>
        <v>0</v>
      </c>
      <c r="E15" s="37"/>
      <c r="F15" s="37"/>
      <c r="G15" s="9">
        <f t="shared" si="5"/>
        <v>0</v>
      </c>
      <c r="H15" s="37"/>
      <c r="I15" s="37"/>
      <c r="J15" s="55">
        <f t="shared" si="6"/>
        <v>0</v>
      </c>
      <c r="K15" s="56"/>
      <c r="L15" s="56"/>
      <c r="M15" s="45">
        <f t="shared" si="2"/>
        <v>0</v>
      </c>
      <c r="N15" s="45">
        <f t="shared" si="2"/>
        <v>0</v>
      </c>
      <c r="O15" s="45">
        <f t="shared" si="2"/>
        <v>0</v>
      </c>
      <c r="P15" s="45">
        <f t="shared" si="7"/>
        <v>0</v>
      </c>
      <c r="Q15" s="45">
        <f t="shared" si="8"/>
        <v>0</v>
      </c>
      <c r="R15" s="45">
        <f t="shared" si="9"/>
        <v>0</v>
      </c>
    </row>
    <row r="16" spans="1:28" ht="31.5" customHeight="1" x14ac:dyDescent="0.2">
      <c r="A16" s="10" t="s">
        <v>5</v>
      </c>
      <c r="B16" s="66"/>
      <c r="C16" s="67"/>
      <c r="D16" s="9">
        <f t="shared" si="4"/>
        <v>0</v>
      </c>
      <c r="E16" s="37"/>
      <c r="F16" s="37"/>
      <c r="G16" s="9">
        <f t="shared" si="5"/>
        <v>0</v>
      </c>
      <c r="H16" s="37"/>
      <c r="I16" s="37"/>
      <c r="J16" s="55">
        <f t="shared" si="6"/>
        <v>0</v>
      </c>
      <c r="K16" s="56"/>
      <c r="L16" s="56"/>
      <c r="M16" s="45">
        <f t="shared" si="2"/>
        <v>0</v>
      </c>
      <c r="N16" s="45">
        <f t="shared" si="2"/>
        <v>0</v>
      </c>
      <c r="O16" s="45">
        <f t="shared" si="2"/>
        <v>0</v>
      </c>
      <c r="P16" s="45">
        <f t="shared" si="7"/>
        <v>0</v>
      </c>
      <c r="Q16" s="45">
        <f t="shared" si="8"/>
        <v>0</v>
      </c>
      <c r="R16" s="45">
        <f t="shared" si="9"/>
        <v>0</v>
      </c>
    </row>
    <row r="17" spans="1:18" ht="30.75" customHeight="1" x14ac:dyDescent="0.2">
      <c r="A17" s="10" t="s">
        <v>6</v>
      </c>
      <c r="B17" s="75">
        <v>2685</v>
      </c>
      <c r="C17" s="75">
        <v>1723</v>
      </c>
      <c r="D17" s="9">
        <f t="shared" si="4"/>
        <v>289.60000000000002</v>
      </c>
      <c r="E17" s="37">
        <v>289.60000000000002</v>
      </c>
      <c r="F17" s="37"/>
      <c r="G17" s="9">
        <f t="shared" si="5"/>
        <v>1156.1600000000001</v>
      </c>
      <c r="H17" s="44">
        <v>1156.1600000000001</v>
      </c>
      <c r="I17" s="37"/>
      <c r="J17" s="55">
        <f t="shared" si="6"/>
        <v>866.56</v>
      </c>
      <c r="K17" s="56">
        <v>866.56</v>
      </c>
      <c r="L17" s="56"/>
      <c r="M17" s="45">
        <f t="shared" si="2"/>
        <v>289.60000000000014</v>
      </c>
      <c r="N17" s="45">
        <f t="shared" si="2"/>
        <v>289.60000000000014</v>
      </c>
      <c r="O17" s="45">
        <f t="shared" si="2"/>
        <v>0</v>
      </c>
      <c r="P17" s="45">
        <f t="shared" si="7"/>
        <v>0</v>
      </c>
      <c r="Q17" s="45">
        <f t="shared" si="8"/>
        <v>0</v>
      </c>
      <c r="R17" s="45">
        <f t="shared" si="9"/>
        <v>0</v>
      </c>
    </row>
    <row r="18" spans="1:18" ht="24" customHeight="1" x14ac:dyDescent="0.2">
      <c r="A18" s="10" t="s">
        <v>7</v>
      </c>
      <c r="B18" s="66"/>
      <c r="C18" s="67"/>
      <c r="D18" s="9">
        <f t="shared" si="4"/>
        <v>0</v>
      </c>
      <c r="E18" s="37"/>
      <c r="F18" s="37"/>
      <c r="G18" s="9">
        <f t="shared" si="5"/>
        <v>0</v>
      </c>
      <c r="H18" s="37"/>
      <c r="I18" s="37"/>
      <c r="J18" s="55">
        <f t="shared" si="6"/>
        <v>0</v>
      </c>
      <c r="K18" s="56"/>
      <c r="L18" s="56"/>
      <c r="M18" s="45">
        <f t="shared" si="2"/>
        <v>0</v>
      </c>
      <c r="N18" s="45">
        <f t="shared" si="2"/>
        <v>0</v>
      </c>
      <c r="O18" s="45">
        <f t="shared" si="2"/>
        <v>0</v>
      </c>
      <c r="P18" s="45">
        <f t="shared" si="7"/>
        <v>0</v>
      </c>
      <c r="Q18" s="45">
        <f t="shared" si="8"/>
        <v>0</v>
      </c>
      <c r="R18" s="45">
        <f t="shared" si="9"/>
        <v>0</v>
      </c>
    </row>
    <row r="19" spans="1:18" x14ac:dyDescent="0.2">
      <c r="A19" s="11" t="s">
        <v>8</v>
      </c>
      <c r="B19" s="66">
        <f>+B20+B21+B25+B24</f>
        <v>39269.68</v>
      </c>
      <c r="C19" s="66">
        <f t="shared" ref="C19:I19" si="10">+C20+C21+C25+C24</f>
        <v>21542</v>
      </c>
      <c r="D19" s="9">
        <f t="shared" si="4"/>
        <v>4934.33</v>
      </c>
      <c r="E19" s="9">
        <f t="shared" si="10"/>
        <v>1.37</v>
      </c>
      <c r="F19" s="9">
        <f t="shared" si="10"/>
        <v>4932.96</v>
      </c>
      <c r="G19" s="9">
        <f t="shared" si="5"/>
        <v>17267.47</v>
      </c>
      <c r="H19" s="9">
        <f t="shared" si="10"/>
        <v>305.06</v>
      </c>
      <c r="I19" s="9">
        <f t="shared" si="10"/>
        <v>16962.41</v>
      </c>
      <c r="J19" s="55">
        <f t="shared" si="6"/>
        <v>12333.14</v>
      </c>
      <c r="K19" s="55">
        <f t="shared" ref="K19:L19" si="11">+K20+K21+K25+K24</f>
        <v>303.69</v>
      </c>
      <c r="L19" s="55">
        <f t="shared" si="11"/>
        <v>12029.449999999999</v>
      </c>
      <c r="M19" s="45">
        <f t="shared" si="2"/>
        <v>4934.3300000000017</v>
      </c>
      <c r="N19" s="45">
        <f t="shared" si="2"/>
        <v>1.3700000000000045</v>
      </c>
      <c r="O19" s="45">
        <f t="shared" si="2"/>
        <v>4932.9600000000009</v>
      </c>
      <c r="P19" s="45">
        <f t="shared" si="7"/>
        <v>0</v>
      </c>
      <c r="Q19" s="45">
        <f t="shared" si="8"/>
        <v>-4.4408920985006262E-15</v>
      </c>
      <c r="R19" s="45">
        <f t="shared" si="9"/>
        <v>0</v>
      </c>
    </row>
    <row r="20" spans="1:18" x14ac:dyDescent="0.2">
      <c r="A20" s="12" t="s">
        <v>9</v>
      </c>
      <c r="B20" s="76">
        <v>36565.620000000003</v>
      </c>
      <c r="C20" s="76">
        <v>19621</v>
      </c>
      <c r="D20" s="9">
        <f t="shared" si="4"/>
        <v>4662.75</v>
      </c>
      <c r="E20" s="37">
        <v>1.37</v>
      </c>
      <c r="F20" s="37">
        <v>4661.38</v>
      </c>
      <c r="G20" s="9">
        <f t="shared" si="5"/>
        <v>16071.91</v>
      </c>
      <c r="H20" s="44">
        <v>3.13</v>
      </c>
      <c r="I20" s="44">
        <v>16068.78</v>
      </c>
      <c r="J20" s="55">
        <f t="shared" si="6"/>
        <v>11409.16</v>
      </c>
      <c r="K20" s="56">
        <v>1.76</v>
      </c>
      <c r="L20" s="56">
        <v>11407.4</v>
      </c>
      <c r="M20" s="45">
        <f t="shared" si="2"/>
        <v>4662.75</v>
      </c>
      <c r="N20" s="45">
        <f t="shared" si="2"/>
        <v>1.3699999999999999</v>
      </c>
      <c r="O20" s="45">
        <f t="shared" si="2"/>
        <v>4661.380000000001</v>
      </c>
      <c r="P20" s="45">
        <f t="shared" si="7"/>
        <v>0</v>
      </c>
      <c r="Q20" s="45">
        <f t="shared" si="8"/>
        <v>0</v>
      </c>
      <c r="R20" s="45">
        <f t="shared" si="9"/>
        <v>0</v>
      </c>
    </row>
    <row r="21" spans="1:18" x14ac:dyDescent="0.2">
      <c r="A21" s="14" t="s">
        <v>10</v>
      </c>
      <c r="B21" s="76">
        <v>2100.06</v>
      </c>
      <c r="C21" s="76">
        <v>1317</v>
      </c>
      <c r="D21" s="9">
        <f t="shared" si="4"/>
        <v>271.58000000000004</v>
      </c>
      <c r="E21" s="37">
        <f>+E22+E23</f>
        <v>0</v>
      </c>
      <c r="F21" s="37">
        <f>+F22+F23</f>
        <v>271.58000000000004</v>
      </c>
      <c r="G21" s="9">
        <f t="shared" si="5"/>
        <v>893.63</v>
      </c>
      <c r="H21" s="37">
        <f t="shared" ref="H21:I21" si="12">+H22+H23</f>
        <v>0</v>
      </c>
      <c r="I21" s="37">
        <f t="shared" si="12"/>
        <v>893.63</v>
      </c>
      <c r="J21" s="55">
        <f t="shared" si="6"/>
        <v>622.04999999999995</v>
      </c>
      <c r="K21" s="56">
        <f t="shared" ref="K21:L21" si="13">+K22+K23</f>
        <v>0</v>
      </c>
      <c r="L21" s="56">
        <f t="shared" si="13"/>
        <v>622.04999999999995</v>
      </c>
      <c r="M21" s="45">
        <f t="shared" si="2"/>
        <v>271.58000000000004</v>
      </c>
      <c r="N21" s="45">
        <f t="shared" si="2"/>
        <v>0</v>
      </c>
      <c r="O21" s="45">
        <f t="shared" si="2"/>
        <v>271.58000000000004</v>
      </c>
      <c r="P21" s="45">
        <f t="shared" si="7"/>
        <v>0</v>
      </c>
      <c r="Q21" s="45">
        <f t="shared" si="8"/>
        <v>0</v>
      </c>
      <c r="R21" s="45">
        <f t="shared" si="9"/>
        <v>0</v>
      </c>
    </row>
    <row r="22" spans="1:18" x14ac:dyDescent="0.2">
      <c r="A22" s="15" t="s">
        <v>129</v>
      </c>
      <c r="B22" s="69" t="s">
        <v>124</v>
      </c>
      <c r="C22" s="69" t="s">
        <v>124</v>
      </c>
      <c r="D22" s="9">
        <f t="shared" si="4"/>
        <v>14.04</v>
      </c>
      <c r="E22" s="37"/>
      <c r="F22" s="37">
        <v>14.04</v>
      </c>
      <c r="G22" s="9">
        <f t="shared" si="5"/>
        <v>41.04</v>
      </c>
      <c r="H22" s="37"/>
      <c r="I22" s="44">
        <v>41.04</v>
      </c>
      <c r="J22" s="55">
        <f t="shared" si="6"/>
        <v>27</v>
      </c>
      <c r="K22" s="56"/>
      <c r="L22" s="56">
        <v>27</v>
      </c>
      <c r="M22" s="45">
        <f t="shared" si="2"/>
        <v>14.04</v>
      </c>
      <c r="N22" s="45">
        <f t="shared" si="2"/>
        <v>0</v>
      </c>
      <c r="O22" s="45">
        <f t="shared" si="2"/>
        <v>14.04</v>
      </c>
      <c r="P22" s="45">
        <f t="shared" si="7"/>
        <v>0</v>
      </c>
      <c r="Q22" s="45">
        <f t="shared" si="8"/>
        <v>0</v>
      </c>
      <c r="R22" s="45">
        <f t="shared" si="9"/>
        <v>0</v>
      </c>
    </row>
    <row r="23" spans="1:18" x14ac:dyDescent="0.2">
      <c r="A23" s="15" t="s">
        <v>130</v>
      </c>
      <c r="B23" s="69" t="s">
        <v>124</v>
      </c>
      <c r="C23" s="69" t="s">
        <v>124</v>
      </c>
      <c r="D23" s="9">
        <f t="shared" si="4"/>
        <v>257.54000000000002</v>
      </c>
      <c r="E23" s="37"/>
      <c r="F23" s="37">
        <v>257.54000000000002</v>
      </c>
      <c r="G23" s="9">
        <f t="shared" si="5"/>
        <v>852.59</v>
      </c>
      <c r="H23" s="37"/>
      <c r="I23" s="44">
        <v>852.59</v>
      </c>
      <c r="J23" s="55">
        <f t="shared" si="6"/>
        <v>595.04999999999995</v>
      </c>
      <c r="K23" s="56"/>
      <c r="L23" s="56">
        <v>595.04999999999995</v>
      </c>
      <c r="M23" s="45">
        <f t="shared" si="2"/>
        <v>257.54000000000008</v>
      </c>
      <c r="N23" s="45">
        <f t="shared" si="2"/>
        <v>0</v>
      </c>
      <c r="O23" s="45">
        <f t="shared" si="2"/>
        <v>257.54000000000008</v>
      </c>
      <c r="P23" s="45">
        <f t="shared" si="7"/>
        <v>0</v>
      </c>
      <c r="Q23" s="45">
        <f t="shared" si="8"/>
        <v>0</v>
      </c>
      <c r="R23" s="45">
        <f t="shared" si="9"/>
        <v>0</v>
      </c>
    </row>
    <row r="24" spans="1:18" ht="25.5" x14ac:dyDescent="0.2">
      <c r="A24" s="16" t="s">
        <v>11</v>
      </c>
      <c r="B24" s="68"/>
      <c r="C24" s="67"/>
      <c r="D24" s="9">
        <f t="shared" si="4"/>
        <v>0</v>
      </c>
      <c r="E24" s="37"/>
      <c r="F24" s="37"/>
      <c r="G24" s="9">
        <f t="shared" si="5"/>
        <v>0</v>
      </c>
      <c r="H24" s="37"/>
      <c r="I24" s="37"/>
      <c r="J24" s="55">
        <f t="shared" si="6"/>
        <v>0</v>
      </c>
      <c r="K24" s="56"/>
      <c r="L24" s="56"/>
      <c r="M24" s="45">
        <f t="shared" si="2"/>
        <v>0</v>
      </c>
      <c r="N24" s="45">
        <f t="shared" si="2"/>
        <v>0</v>
      </c>
      <c r="O24" s="45">
        <f t="shared" si="2"/>
        <v>0</v>
      </c>
      <c r="P24" s="45">
        <f t="shared" si="7"/>
        <v>0</v>
      </c>
      <c r="Q24" s="45">
        <f t="shared" si="8"/>
        <v>0</v>
      </c>
      <c r="R24" s="45">
        <f t="shared" si="9"/>
        <v>0</v>
      </c>
    </row>
    <row r="25" spans="1:18" ht="25.5" x14ac:dyDescent="0.2">
      <c r="A25" s="16" t="s">
        <v>123</v>
      </c>
      <c r="B25" s="76">
        <v>604</v>
      </c>
      <c r="C25" s="76">
        <v>604</v>
      </c>
      <c r="D25" s="9">
        <f t="shared" si="4"/>
        <v>0</v>
      </c>
      <c r="E25" s="13">
        <f t="shared" ref="E25:I25" si="14">+E26+E27+E28+E29+E30+E31</f>
        <v>0</v>
      </c>
      <c r="F25" s="13">
        <f t="shared" si="14"/>
        <v>0</v>
      </c>
      <c r="G25" s="9">
        <f t="shared" si="5"/>
        <v>301.93</v>
      </c>
      <c r="H25" s="13">
        <f t="shared" si="14"/>
        <v>301.93</v>
      </c>
      <c r="I25" s="13">
        <f t="shared" si="14"/>
        <v>0</v>
      </c>
      <c r="J25" s="55">
        <f t="shared" si="6"/>
        <v>301.93</v>
      </c>
      <c r="K25" s="57">
        <f t="shared" ref="K25:L25" si="15">+K26+K27+K28+K29+K30+K31</f>
        <v>301.93</v>
      </c>
      <c r="L25" s="57">
        <f t="shared" si="15"/>
        <v>0</v>
      </c>
      <c r="M25" s="45">
        <f t="shared" si="2"/>
        <v>0</v>
      </c>
      <c r="N25" s="45">
        <f t="shared" si="2"/>
        <v>0</v>
      </c>
      <c r="O25" s="45">
        <f t="shared" si="2"/>
        <v>0</v>
      </c>
      <c r="P25" s="45">
        <f t="shared" si="7"/>
        <v>0</v>
      </c>
      <c r="Q25" s="45">
        <f t="shared" si="8"/>
        <v>0</v>
      </c>
      <c r="R25" s="45">
        <f t="shared" si="9"/>
        <v>0</v>
      </c>
    </row>
    <row r="26" spans="1:18" x14ac:dyDescent="0.2">
      <c r="A26" s="16" t="s">
        <v>12</v>
      </c>
      <c r="B26" s="69" t="s">
        <v>124</v>
      </c>
      <c r="C26" s="69" t="s">
        <v>124</v>
      </c>
      <c r="D26" s="9">
        <f t="shared" si="4"/>
        <v>0</v>
      </c>
      <c r="E26" s="37"/>
      <c r="F26" s="37"/>
      <c r="G26" s="9">
        <f t="shared" si="5"/>
        <v>0</v>
      </c>
      <c r="H26" s="37"/>
      <c r="I26" s="37"/>
      <c r="J26" s="55">
        <f t="shared" si="6"/>
        <v>0</v>
      </c>
      <c r="K26" s="56"/>
      <c r="L26" s="56"/>
      <c r="M26" s="45">
        <f t="shared" si="2"/>
        <v>0</v>
      </c>
      <c r="N26" s="45">
        <f t="shared" si="2"/>
        <v>0</v>
      </c>
      <c r="O26" s="45">
        <f t="shared" si="2"/>
        <v>0</v>
      </c>
      <c r="P26" s="45">
        <f t="shared" si="7"/>
        <v>0</v>
      </c>
      <c r="Q26" s="45">
        <f t="shared" si="8"/>
        <v>0</v>
      </c>
      <c r="R26" s="45">
        <f t="shared" si="9"/>
        <v>0</v>
      </c>
    </row>
    <row r="27" spans="1:18" x14ac:dyDescent="0.2">
      <c r="A27" s="16" t="s">
        <v>13</v>
      </c>
      <c r="B27" s="69" t="s">
        <v>124</v>
      </c>
      <c r="C27" s="69" t="s">
        <v>124</v>
      </c>
      <c r="D27" s="9">
        <f t="shared" si="4"/>
        <v>0</v>
      </c>
      <c r="E27" s="37"/>
      <c r="F27" s="37"/>
      <c r="G27" s="9">
        <f t="shared" si="5"/>
        <v>19.170000000000002</v>
      </c>
      <c r="H27" s="44">
        <v>19.170000000000002</v>
      </c>
      <c r="I27" s="37"/>
      <c r="J27" s="55">
        <f t="shared" si="6"/>
        <v>19.170000000000002</v>
      </c>
      <c r="K27" s="56">
        <v>19.170000000000002</v>
      </c>
      <c r="L27" s="56"/>
      <c r="M27" s="45">
        <f t="shared" si="2"/>
        <v>0</v>
      </c>
      <c r="N27" s="45">
        <f t="shared" si="2"/>
        <v>0</v>
      </c>
      <c r="O27" s="45">
        <f t="shared" si="2"/>
        <v>0</v>
      </c>
      <c r="P27" s="45">
        <f t="shared" si="7"/>
        <v>0</v>
      </c>
      <c r="Q27" s="45">
        <f t="shared" si="8"/>
        <v>0</v>
      </c>
      <c r="R27" s="45">
        <f t="shared" si="9"/>
        <v>0</v>
      </c>
    </row>
    <row r="28" spans="1:18" x14ac:dyDescent="0.2">
      <c r="A28" s="16" t="s">
        <v>14</v>
      </c>
      <c r="B28" s="69" t="s">
        <v>124</v>
      </c>
      <c r="C28" s="69" t="s">
        <v>124</v>
      </c>
      <c r="D28" s="9">
        <f t="shared" si="4"/>
        <v>0</v>
      </c>
      <c r="E28" s="37"/>
      <c r="F28" s="37"/>
      <c r="G28" s="9">
        <f t="shared" si="5"/>
        <v>0</v>
      </c>
      <c r="H28" s="37"/>
      <c r="I28" s="37"/>
      <c r="J28" s="55">
        <f t="shared" si="6"/>
        <v>0</v>
      </c>
      <c r="K28" s="56"/>
      <c r="L28" s="56"/>
      <c r="M28" s="45">
        <f t="shared" si="2"/>
        <v>0</v>
      </c>
      <c r="N28" s="45">
        <f t="shared" si="2"/>
        <v>0</v>
      </c>
      <c r="O28" s="45">
        <f t="shared" si="2"/>
        <v>0</v>
      </c>
      <c r="P28" s="45">
        <f t="shared" si="7"/>
        <v>0</v>
      </c>
      <c r="Q28" s="45">
        <f t="shared" si="8"/>
        <v>0</v>
      </c>
      <c r="R28" s="45">
        <f t="shared" si="9"/>
        <v>0</v>
      </c>
    </row>
    <row r="29" spans="1:18" x14ac:dyDescent="0.2">
      <c r="A29" s="16" t="s">
        <v>15</v>
      </c>
      <c r="B29" s="69" t="s">
        <v>124</v>
      </c>
      <c r="C29" s="69" t="s">
        <v>124</v>
      </c>
      <c r="D29" s="9">
        <f t="shared" si="4"/>
        <v>0</v>
      </c>
      <c r="E29" s="37"/>
      <c r="F29" s="37"/>
      <c r="G29" s="9">
        <f t="shared" si="5"/>
        <v>0</v>
      </c>
      <c r="H29" s="37"/>
      <c r="I29" s="37"/>
      <c r="J29" s="55">
        <f t="shared" si="6"/>
        <v>0</v>
      </c>
      <c r="K29" s="56"/>
      <c r="L29" s="56"/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7"/>
        <v>0</v>
      </c>
      <c r="Q29" s="45">
        <f t="shared" si="8"/>
        <v>0</v>
      </c>
      <c r="R29" s="45">
        <f t="shared" si="9"/>
        <v>0</v>
      </c>
    </row>
    <row r="30" spans="1:18" x14ac:dyDescent="0.2">
      <c r="A30" s="16" t="s">
        <v>16</v>
      </c>
      <c r="B30" s="69" t="s">
        <v>124</v>
      </c>
      <c r="C30" s="69" t="s">
        <v>124</v>
      </c>
      <c r="D30" s="9">
        <f t="shared" si="4"/>
        <v>0</v>
      </c>
      <c r="E30" s="37"/>
      <c r="F30" s="37"/>
      <c r="G30" s="9">
        <f t="shared" si="5"/>
        <v>259.26</v>
      </c>
      <c r="H30" s="44">
        <v>259.26</v>
      </c>
      <c r="I30" s="37"/>
      <c r="J30" s="55">
        <f t="shared" si="6"/>
        <v>259.26</v>
      </c>
      <c r="K30" s="56">
        <v>259.26</v>
      </c>
      <c r="L30" s="56"/>
      <c r="M30" s="45">
        <f t="shared" si="2"/>
        <v>0</v>
      </c>
      <c r="N30" s="45">
        <f t="shared" si="2"/>
        <v>0</v>
      </c>
      <c r="O30" s="45">
        <f t="shared" si="2"/>
        <v>0</v>
      </c>
      <c r="P30" s="45">
        <f t="shared" si="7"/>
        <v>0</v>
      </c>
      <c r="Q30" s="45">
        <f t="shared" si="8"/>
        <v>0</v>
      </c>
      <c r="R30" s="45">
        <f t="shared" si="9"/>
        <v>0</v>
      </c>
    </row>
    <row r="31" spans="1:18" x14ac:dyDescent="0.2">
      <c r="A31" s="16" t="s">
        <v>17</v>
      </c>
      <c r="B31" s="69" t="s">
        <v>124</v>
      </c>
      <c r="C31" s="69" t="s">
        <v>124</v>
      </c>
      <c r="D31" s="9">
        <f t="shared" si="4"/>
        <v>0</v>
      </c>
      <c r="E31" s="37"/>
      <c r="F31" s="37"/>
      <c r="G31" s="9">
        <f t="shared" si="5"/>
        <v>23.5</v>
      </c>
      <c r="H31" s="44">
        <v>23.5</v>
      </c>
      <c r="I31" s="37"/>
      <c r="J31" s="55">
        <f t="shared" si="6"/>
        <v>23.5</v>
      </c>
      <c r="K31" s="56">
        <v>23.5</v>
      </c>
      <c r="L31" s="56"/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7"/>
        <v>0</v>
      </c>
      <c r="Q31" s="45">
        <f t="shared" si="8"/>
        <v>0</v>
      </c>
      <c r="R31" s="45">
        <f t="shared" si="9"/>
        <v>0</v>
      </c>
    </row>
    <row r="32" spans="1:18" x14ac:dyDescent="0.2">
      <c r="A32" s="11" t="s">
        <v>18</v>
      </c>
      <c r="B32" s="66">
        <f>+B33+B34</f>
        <v>904.22</v>
      </c>
      <c r="C32" s="66">
        <f t="shared" ref="C32:I32" si="16">+C33+C34</f>
        <v>465</v>
      </c>
      <c r="D32" s="9">
        <f t="shared" si="4"/>
        <v>134.1</v>
      </c>
      <c r="E32" s="9">
        <f t="shared" si="16"/>
        <v>0</v>
      </c>
      <c r="F32" s="9">
        <f t="shared" si="16"/>
        <v>134.1</v>
      </c>
      <c r="G32" s="9">
        <f t="shared" si="5"/>
        <v>312.64999999999998</v>
      </c>
      <c r="H32" s="9">
        <f t="shared" si="16"/>
        <v>0</v>
      </c>
      <c r="I32" s="9">
        <f t="shared" si="16"/>
        <v>312.64999999999998</v>
      </c>
      <c r="J32" s="55">
        <f t="shared" si="6"/>
        <v>178.55</v>
      </c>
      <c r="K32" s="55">
        <f t="shared" ref="K32:L32" si="17">+K33+K34</f>
        <v>0</v>
      </c>
      <c r="L32" s="55">
        <f t="shared" si="17"/>
        <v>178.55</v>
      </c>
      <c r="M32" s="45">
        <f t="shared" si="2"/>
        <v>134.09999999999997</v>
      </c>
      <c r="N32" s="45">
        <f t="shared" si="2"/>
        <v>0</v>
      </c>
      <c r="O32" s="45">
        <f t="shared" si="2"/>
        <v>134.09999999999997</v>
      </c>
      <c r="P32" s="45">
        <f t="shared" si="7"/>
        <v>0</v>
      </c>
      <c r="Q32" s="45">
        <f t="shared" si="8"/>
        <v>0</v>
      </c>
      <c r="R32" s="45">
        <f t="shared" si="9"/>
        <v>0</v>
      </c>
    </row>
    <row r="33" spans="1:18" x14ac:dyDescent="0.2">
      <c r="A33" s="15" t="s">
        <v>19</v>
      </c>
      <c r="B33" s="76">
        <v>904.22</v>
      </c>
      <c r="C33" s="76">
        <v>465</v>
      </c>
      <c r="D33" s="9">
        <f t="shared" si="4"/>
        <v>134.1</v>
      </c>
      <c r="E33" s="37"/>
      <c r="F33" s="37">
        <v>134.1</v>
      </c>
      <c r="G33" s="9">
        <f t="shared" si="5"/>
        <v>312.64999999999998</v>
      </c>
      <c r="H33" s="37"/>
      <c r="I33" s="44">
        <v>312.64999999999998</v>
      </c>
      <c r="J33" s="55">
        <f t="shared" si="6"/>
        <v>178.55</v>
      </c>
      <c r="K33" s="56"/>
      <c r="L33" s="56">
        <v>178.55</v>
      </c>
      <c r="M33" s="45">
        <f t="shared" si="2"/>
        <v>134.09999999999997</v>
      </c>
      <c r="N33" s="45">
        <f t="shared" si="2"/>
        <v>0</v>
      </c>
      <c r="O33" s="45">
        <f t="shared" si="2"/>
        <v>134.09999999999997</v>
      </c>
      <c r="P33" s="45">
        <f t="shared" si="7"/>
        <v>0</v>
      </c>
      <c r="Q33" s="45">
        <f t="shared" si="8"/>
        <v>0</v>
      </c>
      <c r="R33" s="45">
        <f t="shared" si="9"/>
        <v>0</v>
      </c>
    </row>
    <row r="34" spans="1:18" x14ac:dyDescent="0.2">
      <c r="A34" s="15" t="s">
        <v>20</v>
      </c>
      <c r="B34" s="68"/>
      <c r="C34" s="67"/>
      <c r="D34" s="9">
        <f t="shared" si="4"/>
        <v>0</v>
      </c>
      <c r="E34" s="37"/>
      <c r="F34" s="37"/>
      <c r="G34" s="9">
        <f t="shared" si="5"/>
        <v>0</v>
      </c>
      <c r="H34" s="37"/>
      <c r="I34" s="37"/>
      <c r="J34" s="55">
        <f t="shared" si="6"/>
        <v>0</v>
      </c>
      <c r="K34" s="56"/>
      <c r="L34" s="56"/>
      <c r="M34" s="45">
        <f t="shared" si="2"/>
        <v>0</v>
      </c>
      <c r="N34" s="45">
        <f t="shared" si="2"/>
        <v>0</v>
      </c>
      <c r="O34" s="45">
        <f t="shared" si="2"/>
        <v>0</v>
      </c>
      <c r="P34" s="45">
        <f t="shared" si="7"/>
        <v>0</v>
      </c>
      <c r="Q34" s="45">
        <f t="shared" si="8"/>
        <v>0</v>
      </c>
      <c r="R34" s="45">
        <f t="shared" si="9"/>
        <v>0</v>
      </c>
    </row>
    <row r="35" spans="1:18" x14ac:dyDescent="0.2">
      <c r="A35" s="11" t="s">
        <v>21</v>
      </c>
      <c r="B35" s="75">
        <f t="shared" ref="B35:I35" si="18">+B39+B36</f>
        <v>1760.2</v>
      </c>
      <c r="C35" s="75">
        <f t="shared" si="18"/>
        <v>1267.71</v>
      </c>
      <c r="D35" s="9">
        <f t="shared" si="18"/>
        <v>104.37</v>
      </c>
      <c r="E35" s="9">
        <f t="shared" si="18"/>
        <v>0</v>
      </c>
      <c r="F35" s="9">
        <f t="shared" si="18"/>
        <v>104.37</v>
      </c>
      <c r="G35" s="9">
        <f t="shared" si="5"/>
        <v>444.65999999999997</v>
      </c>
      <c r="H35" s="9">
        <f t="shared" si="18"/>
        <v>0</v>
      </c>
      <c r="I35" s="9">
        <f t="shared" si="18"/>
        <v>444.65999999999997</v>
      </c>
      <c r="J35" s="55">
        <f t="shared" si="6"/>
        <v>340.28999999999996</v>
      </c>
      <c r="K35" s="55">
        <f t="shared" ref="K35:L35" si="19">+K39+K36</f>
        <v>0</v>
      </c>
      <c r="L35" s="55">
        <f t="shared" si="19"/>
        <v>340.28999999999996</v>
      </c>
      <c r="M35" s="45">
        <f t="shared" si="2"/>
        <v>104.37</v>
      </c>
      <c r="N35" s="45">
        <f t="shared" si="2"/>
        <v>0</v>
      </c>
      <c r="O35" s="45">
        <f t="shared" si="2"/>
        <v>104.37</v>
      </c>
      <c r="P35" s="45">
        <f t="shared" si="7"/>
        <v>0</v>
      </c>
      <c r="Q35" s="45">
        <f t="shared" si="8"/>
        <v>0</v>
      </c>
      <c r="R35" s="45">
        <f t="shared" si="9"/>
        <v>0</v>
      </c>
    </row>
    <row r="36" spans="1:18" x14ac:dyDescent="0.2">
      <c r="A36" s="38" t="s">
        <v>131</v>
      </c>
      <c r="B36" s="76"/>
      <c r="C36" s="76"/>
      <c r="D36" s="9">
        <f t="shared" si="4"/>
        <v>0</v>
      </c>
      <c r="E36" s="13">
        <f t="shared" ref="E36:I36" si="20">+E37+E38</f>
        <v>0</v>
      </c>
      <c r="F36" s="13">
        <f t="shared" si="20"/>
        <v>0</v>
      </c>
      <c r="G36" s="9">
        <f t="shared" si="5"/>
        <v>0</v>
      </c>
      <c r="H36" s="13">
        <f t="shared" si="20"/>
        <v>0</v>
      </c>
      <c r="I36" s="13">
        <f t="shared" si="20"/>
        <v>0</v>
      </c>
      <c r="J36" s="55">
        <f t="shared" si="6"/>
        <v>0</v>
      </c>
      <c r="K36" s="57">
        <f t="shared" ref="K36:L36" si="21">+K37+K38</f>
        <v>0</v>
      </c>
      <c r="L36" s="57">
        <f t="shared" si="21"/>
        <v>0</v>
      </c>
      <c r="M36" s="45">
        <f t="shared" si="2"/>
        <v>0</v>
      </c>
      <c r="N36" s="45">
        <f t="shared" si="2"/>
        <v>0</v>
      </c>
      <c r="O36" s="45">
        <f t="shared" si="2"/>
        <v>0</v>
      </c>
      <c r="P36" s="45">
        <f t="shared" si="7"/>
        <v>0</v>
      </c>
      <c r="Q36" s="45">
        <f t="shared" si="8"/>
        <v>0</v>
      </c>
      <c r="R36" s="45">
        <f t="shared" si="9"/>
        <v>0</v>
      </c>
    </row>
    <row r="37" spans="1:18" x14ac:dyDescent="0.2">
      <c r="A37" s="15" t="s">
        <v>135</v>
      </c>
      <c r="B37" s="77" t="s">
        <v>124</v>
      </c>
      <c r="C37" s="77" t="s">
        <v>124</v>
      </c>
      <c r="D37" s="9">
        <f t="shared" si="4"/>
        <v>0</v>
      </c>
      <c r="E37" s="37"/>
      <c r="F37" s="37"/>
      <c r="G37" s="9">
        <f t="shared" si="5"/>
        <v>0</v>
      </c>
      <c r="H37" s="37"/>
      <c r="I37" s="37"/>
      <c r="J37" s="55">
        <f t="shared" si="6"/>
        <v>0</v>
      </c>
      <c r="K37" s="56"/>
      <c r="L37" s="56"/>
      <c r="M37" s="45">
        <f t="shared" si="2"/>
        <v>0</v>
      </c>
      <c r="N37" s="45">
        <f t="shared" si="2"/>
        <v>0</v>
      </c>
      <c r="O37" s="45">
        <f t="shared" si="2"/>
        <v>0</v>
      </c>
      <c r="P37" s="45">
        <f t="shared" si="7"/>
        <v>0</v>
      </c>
      <c r="Q37" s="45">
        <f t="shared" si="8"/>
        <v>0</v>
      </c>
      <c r="R37" s="45">
        <f t="shared" si="9"/>
        <v>0</v>
      </c>
    </row>
    <row r="38" spans="1:18" x14ac:dyDescent="0.2">
      <c r="A38" s="39" t="s">
        <v>134</v>
      </c>
      <c r="B38" s="77" t="s">
        <v>124</v>
      </c>
      <c r="C38" s="77" t="s">
        <v>124</v>
      </c>
      <c r="D38" s="9">
        <f t="shared" si="4"/>
        <v>0</v>
      </c>
      <c r="E38" s="37"/>
      <c r="F38" s="37"/>
      <c r="G38" s="9">
        <f t="shared" si="5"/>
        <v>0</v>
      </c>
      <c r="H38" s="37"/>
      <c r="I38" s="37"/>
      <c r="J38" s="55">
        <f t="shared" si="6"/>
        <v>0</v>
      </c>
      <c r="K38" s="56"/>
      <c r="L38" s="56"/>
      <c r="M38" s="45">
        <f t="shared" si="2"/>
        <v>0</v>
      </c>
      <c r="N38" s="45">
        <f t="shared" si="2"/>
        <v>0</v>
      </c>
      <c r="O38" s="45">
        <f t="shared" si="2"/>
        <v>0</v>
      </c>
      <c r="P38" s="45">
        <f t="shared" si="7"/>
        <v>0</v>
      </c>
      <c r="Q38" s="45">
        <f t="shared" si="8"/>
        <v>0</v>
      </c>
      <c r="R38" s="45">
        <f t="shared" si="9"/>
        <v>0</v>
      </c>
    </row>
    <row r="39" spans="1:18" x14ac:dyDescent="0.2">
      <c r="A39" s="38" t="s">
        <v>132</v>
      </c>
      <c r="B39" s="76">
        <v>1760.2</v>
      </c>
      <c r="C39" s="76">
        <v>1267.71</v>
      </c>
      <c r="D39" s="9">
        <f t="shared" si="4"/>
        <v>104.37</v>
      </c>
      <c r="E39" s="13">
        <f>+E40+E41+E42+E43+E44+E45+E46+E47+E48+E49+E50+E51+E52+E53+E54+E55+E56+E57+E58+E59+E60+E61+E62+E63+E64+E65+E66+E67+E68+E69</f>
        <v>0</v>
      </c>
      <c r="F39" s="13">
        <f>+F40+F41+F42+F43+F44+F45+F46+F47+F48+F49+F50+F51+F52+F53+F54+F55+F56+F57+F58+F59+F60+F61+F62+F63+F64+F65+F66+F67+F68+F69</f>
        <v>104.37</v>
      </c>
      <c r="G39" s="9">
        <f t="shared" si="5"/>
        <v>444.65999999999997</v>
      </c>
      <c r="H39" s="13">
        <f>+H40+H41+H42+H43+H44+H45+H46+H47+H48+H49+H50+H51+H52+H53+H54+H55+H56+H57+H58+H59+H60+H61+H62+H63+H64+H65+H66+H67+H68+H69</f>
        <v>0</v>
      </c>
      <c r="I39" s="13">
        <f>+I40+I41+I42+I43+I44+I45+I46+I47+I48+I49+I50+I51+I52+I53+I54+I55+I56+I57+I58+I59+I60+I61+I62+I63+I64+I65+I66+I67+I68+I69</f>
        <v>444.65999999999997</v>
      </c>
      <c r="J39" s="55">
        <f t="shared" si="6"/>
        <v>340.28999999999996</v>
      </c>
      <c r="K39" s="57">
        <f>+K40+K41+K42+K43+K44+K45+K46+K47+K48+K49+K50+K51+K52+K53+K54+K55+K56+K57+K58+K59+K60+K61+K62+K63+K64+K65+K66+K67+K68+K69</f>
        <v>0</v>
      </c>
      <c r="L39" s="57">
        <f>+L40+L41+L42+L43+L44+L45+L46+L47+L48+L49+L50+L51+L52+L53+L54+L55+L56+L57+L58+L59+L60+L61+L62+L63+L64+L65+L66+L67+L68+L69</f>
        <v>340.28999999999996</v>
      </c>
      <c r="M39" s="45">
        <f t="shared" si="2"/>
        <v>104.37</v>
      </c>
      <c r="N39" s="45">
        <f t="shared" si="2"/>
        <v>0</v>
      </c>
      <c r="O39" s="45">
        <f t="shared" si="2"/>
        <v>104.37</v>
      </c>
      <c r="P39" s="45">
        <f t="shared" si="7"/>
        <v>0</v>
      </c>
      <c r="Q39" s="45">
        <f t="shared" si="8"/>
        <v>0</v>
      </c>
      <c r="R39" s="45">
        <f t="shared" si="9"/>
        <v>0</v>
      </c>
    </row>
    <row r="40" spans="1:18" x14ac:dyDescent="0.2">
      <c r="A40" s="15" t="s">
        <v>22</v>
      </c>
      <c r="B40" s="69" t="s">
        <v>124</v>
      </c>
      <c r="C40" s="69" t="s">
        <v>124</v>
      </c>
      <c r="D40" s="9">
        <f t="shared" si="4"/>
        <v>0</v>
      </c>
      <c r="E40" s="37"/>
      <c r="F40" s="37"/>
      <c r="G40" s="9">
        <f t="shared" si="5"/>
        <v>0</v>
      </c>
      <c r="H40" s="37"/>
      <c r="I40" s="37"/>
      <c r="J40" s="55">
        <f t="shared" si="6"/>
        <v>0</v>
      </c>
      <c r="K40" s="56"/>
      <c r="L40" s="56"/>
      <c r="M40" s="45">
        <f t="shared" si="2"/>
        <v>0</v>
      </c>
      <c r="N40" s="45">
        <f t="shared" si="2"/>
        <v>0</v>
      </c>
      <c r="O40" s="45">
        <f t="shared" si="2"/>
        <v>0</v>
      </c>
      <c r="P40" s="45">
        <f t="shared" si="7"/>
        <v>0</v>
      </c>
      <c r="Q40" s="45">
        <f t="shared" si="8"/>
        <v>0</v>
      </c>
      <c r="R40" s="45">
        <f t="shared" si="9"/>
        <v>0</v>
      </c>
    </row>
    <row r="41" spans="1:18" x14ac:dyDescent="0.2">
      <c r="A41" s="15" t="s">
        <v>23</v>
      </c>
      <c r="B41" s="69" t="s">
        <v>124</v>
      </c>
      <c r="C41" s="69" t="s">
        <v>124</v>
      </c>
      <c r="D41" s="9">
        <f t="shared" si="4"/>
        <v>0</v>
      </c>
      <c r="E41" s="37"/>
      <c r="F41" s="37"/>
      <c r="G41" s="9">
        <f t="shared" si="5"/>
        <v>0</v>
      </c>
      <c r="H41" s="37"/>
      <c r="I41" s="37"/>
      <c r="J41" s="55">
        <f t="shared" si="6"/>
        <v>0</v>
      </c>
      <c r="K41" s="56"/>
      <c r="L41" s="56"/>
      <c r="M41" s="45">
        <f t="shared" si="2"/>
        <v>0</v>
      </c>
      <c r="N41" s="45">
        <f t="shared" si="2"/>
        <v>0</v>
      </c>
      <c r="O41" s="45">
        <f t="shared" si="2"/>
        <v>0</v>
      </c>
      <c r="P41" s="45">
        <f t="shared" si="7"/>
        <v>0</v>
      </c>
      <c r="Q41" s="45">
        <f t="shared" si="8"/>
        <v>0</v>
      </c>
      <c r="R41" s="45">
        <f t="shared" si="9"/>
        <v>0</v>
      </c>
    </row>
    <row r="42" spans="1:18" x14ac:dyDescent="0.2">
      <c r="A42" s="15" t="s">
        <v>24</v>
      </c>
      <c r="B42" s="69" t="s">
        <v>124</v>
      </c>
      <c r="C42" s="69" t="s">
        <v>124</v>
      </c>
      <c r="D42" s="9">
        <f t="shared" si="4"/>
        <v>4.2300000000000004</v>
      </c>
      <c r="E42" s="37"/>
      <c r="F42" s="37">
        <v>4.2300000000000004</v>
      </c>
      <c r="G42" s="9">
        <f t="shared" si="5"/>
        <v>18.25</v>
      </c>
      <c r="H42" s="37"/>
      <c r="I42" s="44">
        <v>18.25</v>
      </c>
      <c r="J42" s="55">
        <f t="shared" si="6"/>
        <v>14.02</v>
      </c>
      <c r="K42" s="56"/>
      <c r="L42" s="56">
        <v>14.02</v>
      </c>
      <c r="M42" s="45">
        <f t="shared" si="2"/>
        <v>4.2300000000000004</v>
      </c>
      <c r="N42" s="45">
        <f t="shared" si="2"/>
        <v>0</v>
      </c>
      <c r="O42" s="45">
        <f t="shared" si="2"/>
        <v>4.2300000000000004</v>
      </c>
      <c r="P42" s="45">
        <f t="shared" si="7"/>
        <v>0</v>
      </c>
      <c r="Q42" s="45">
        <f t="shared" si="8"/>
        <v>0</v>
      </c>
      <c r="R42" s="45">
        <f t="shared" si="9"/>
        <v>0</v>
      </c>
    </row>
    <row r="43" spans="1:18" x14ac:dyDescent="0.2">
      <c r="A43" s="15" t="s">
        <v>133</v>
      </c>
      <c r="B43" s="69" t="s">
        <v>124</v>
      </c>
      <c r="C43" s="69" t="s">
        <v>124</v>
      </c>
      <c r="D43" s="9">
        <f t="shared" si="4"/>
        <v>0</v>
      </c>
      <c r="E43" s="37"/>
      <c r="F43" s="37"/>
      <c r="G43" s="9">
        <f t="shared" si="5"/>
        <v>0</v>
      </c>
      <c r="H43" s="37"/>
      <c r="I43" s="37"/>
      <c r="J43" s="55">
        <f t="shared" si="6"/>
        <v>0</v>
      </c>
      <c r="K43" s="56"/>
      <c r="L43" s="56"/>
      <c r="M43" s="45">
        <f t="shared" si="2"/>
        <v>0</v>
      </c>
      <c r="N43" s="45">
        <f t="shared" si="2"/>
        <v>0</v>
      </c>
      <c r="O43" s="45">
        <f t="shared" si="2"/>
        <v>0</v>
      </c>
      <c r="P43" s="45">
        <f t="shared" si="7"/>
        <v>0</v>
      </c>
      <c r="Q43" s="45">
        <f t="shared" si="8"/>
        <v>0</v>
      </c>
      <c r="R43" s="45">
        <f t="shared" si="9"/>
        <v>0</v>
      </c>
    </row>
    <row r="44" spans="1:18" x14ac:dyDescent="0.2">
      <c r="A44" s="15" t="s">
        <v>25</v>
      </c>
      <c r="B44" s="69" t="s">
        <v>124</v>
      </c>
      <c r="C44" s="69" t="s">
        <v>124</v>
      </c>
      <c r="D44" s="9">
        <f t="shared" si="4"/>
        <v>0</v>
      </c>
      <c r="E44" s="37"/>
      <c r="F44" s="37"/>
      <c r="G44" s="9">
        <f t="shared" si="5"/>
        <v>0</v>
      </c>
      <c r="H44" s="37"/>
      <c r="I44" s="37"/>
      <c r="J44" s="55">
        <f t="shared" si="6"/>
        <v>0</v>
      </c>
      <c r="K44" s="56"/>
      <c r="L44" s="56"/>
      <c r="M44" s="45">
        <f t="shared" ref="M44:O69" si="22">G44-J44</f>
        <v>0</v>
      </c>
      <c r="N44" s="45">
        <f t="shared" si="22"/>
        <v>0</v>
      </c>
      <c r="O44" s="45">
        <f t="shared" si="22"/>
        <v>0</v>
      </c>
      <c r="P44" s="45">
        <f t="shared" si="7"/>
        <v>0</v>
      </c>
      <c r="Q44" s="45">
        <f t="shared" si="8"/>
        <v>0</v>
      </c>
      <c r="R44" s="45">
        <f t="shared" si="9"/>
        <v>0</v>
      </c>
    </row>
    <row r="45" spans="1:18" x14ac:dyDescent="0.2">
      <c r="A45" s="15" t="s">
        <v>26</v>
      </c>
      <c r="B45" s="69" t="s">
        <v>124</v>
      </c>
      <c r="C45" s="69" t="s">
        <v>124</v>
      </c>
      <c r="D45" s="9">
        <f t="shared" si="4"/>
        <v>0</v>
      </c>
      <c r="E45" s="37"/>
      <c r="F45" s="37"/>
      <c r="G45" s="9">
        <f t="shared" si="5"/>
        <v>0</v>
      </c>
      <c r="H45" s="37"/>
      <c r="I45" s="37"/>
      <c r="J45" s="55">
        <f t="shared" si="6"/>
        <v>0</v>
      </c>
      <c r="K45" s="56"/>
      <c r="L45" s="56"/>
      <c r="M45" s="45">
        <f t="shared" si="22"/>
        <v>0</v>
      </c>
      <c r="N45" s="45">
        <f t="shared" si="22"/>
        <v>0</v>
      </c>
      <c r="O45" s="45">
        <f t="shared" si="22"/>
        <v>0</v>
      </c>
      <c r="P45" s="45">
        <f t="shared" si="7"/>
        <v>0</v>
      </c>
      <c r="Q45" s="45">
        <f t="shared" si="8"/>
        <v>0</v>
      </c>
      <c r="R45" s="45">
        <f t="shared" si="9"/>
        <v>0</v>
      </c>
    </row>
    <row r="46" spans="1:18" x14ac:dyDescent="0.2">
      <c r="A46" s="15" t="s">
        <v>27</v>
      </c>
      <c r="B46" s="69" t="s">
        <v>124</v>
      </c>
      <c r="C46" s="69" t="s">
        <v>124</v>
      </c>
      <c r="D46" s="9">
        <f t="shared" si="4"/>
        <v>0</v>
      </c>
      <c r="E46" s="37"/>
      <c r="F46" s="37"/>
      <c r="G46" s="9">
        <f t="shared" si="5"/>
        <v>0</v>
      </c>
      <c r="H46" s="37"/>
      <c r="I46" s="37"/>
      <c r="J46" s="55">
        <f t="shared" si="6"/>
        <v>0</v>
      </c>
      <c r="K46" s="56"/>
      <c r="L46" s="56"/>
      <c r="M46" s="45">
        <f t="shared" si="22"/>
        <v>0</v>
      </c>
      <c r="N46" s="45">
        <f t="shared" si="22"/>
        <v>0</v>
      </c>
      <c r="O46" s="45">
        <f t="shared" si="22"/>
        <v>0</v>
      </c>
      <c r="P46" s="45">
        <f t="shared" si="7"/>
        <v>0</v>
      </c>
      <c r="Q46" s="45">
        <f t="shared" si="8"/>
        <v>0</v>
      </c>
      <c r="R46" s="45">
        <f t="shared" si="9"/>
        <v>0</v>
      </c>
    </row>
    <row r="47" spans="1:18" x14ac:dyDescent="0.2">
      <c r="A47" s="15" t="s">
        <v>28</v>
      </c>
      <c r="B47" s="69" t="s">
        <v>124</v>
      </c>
      <c r="C47" s="69" t="s">
        <v>124</v>
      </c>
      <c r="D47" s="9">
        <f t="shared" si="4"/>
        <v>0</v>
      </c>
      <c r="E47" s="37"/>
      <c r="F47" s="37"/>
      <c r="G47" s="9">
        <f t="shared" si="5"/>
        <v>0</v>
      </c>
      <c r="H47" s="37"/>
      <c r="I47" s="37"/>
      <c r="J47" s="55">
        <f t="shared" si="6"/>
        <v>0</v>
      </c>
      <c r="K47" s="56"/>
      <c r="L47" s="56"/>
      <c r="M47" s="45">
        <f t="shared" si="22"/>
        <v>0</v>
      </c>
      <c r="N47" s="45">
        <f t="shared" si="22"/>
        <v>0</v>
      </c>
      <c r="O47" s="45">
        <f t="shared" si="22"/>
        <v>0</v>
      </c>
      <c r="P47" s="45">
        <f t="shared" si="7"/>
        <v>0</v>
      </c>
      <c r="Q47" s="45">
        <f t="shared" si="8"/>
        <v>0</v>
      </c>
      <c r="R47" s="45">
        <f t="shared" si="9"/>
        <v>0</v>
      </c>
    </row>
    <row r="48" spans="1:18" x14ac:dyDescent="0.2">
      <c r="A48" s="15" t="s">
        <v>29</v>
      </c>
      <c r="B48" s="69" t="s">
        <v>124</v>
      </c>
      <c r="C48" s="69" t="s">
        <v>124</v>
      </c>
      <c r="D48" s="9">
        <f t="shared" si="4"/>
        <v>0</v>
      </c>
      <c r="E48" s="37"/>
      <c r="F48" s="37"/>
      <c r="G48" s="9">
        <f t="shared" si="5"/>
        <v>0</v>
      </c>
      <c r="H48" s="37"/>
      <c r="I48" s="37"/>
      <c r="J48" s="55">
        <f t="shared" si="6"/>
        <v>0</v>
      </c>
      <c r="K48" s="56"/>
      <c r="L48" s="56"/>
      <c r="M48" s="45">
        <f t="shared" si="22"/>
        <v>0</v>
      </c>
      <c r="N48" s="45">
        <f t="shared" si="22"/>
        <v>0</v>
      </c>
      <c r="O48" s="45">
        <f t="shared" si="22"/>
        <v>0</v>
      </c>
      <c r="P48" s="45">
        <f t="shared" si="7"/>
        <v>0</v>
      </c>
      <c r="Q48" s="45">
        <f t="shared" si="8"/>
        <v>0</v>
      </c>
      <c r="R48" s="45">
        <f t="shared" si="9"/>
        <v>0</v>
      </c>
    </row>
    <row r="49" spans="1:18" x14ac:dyDescent="0.2">
      <c r="A49" s="15" t="s">
        <v>30</v>
      </c>
      <c r="B49" s="69" t="s">
        <v>124</v>
      </c>
      <c r="C49" s="69" t="s">
        <v>124</v>
      </c>
      <c r="D49" s="9">
        <f t="shared" si="4"/>
        <v>0</v>
      </c>
      <c r="E49" s="37"/>
      <c r="F49" s="37"/>
      <c r="G49" s="9">
        <f t="shared" si="5"/>
        <v>0</v>
      </c>
      <c r="H49" s="37"/>
      <c r="I49" s="37"/>
      <c r="J49" s="55">
        <f t="shared" si="6"/>
        <v>0</v>
      </c>
      <c r="K49" s="56"/>
      <c r="L49" s="56"/>
      <c r="M49" s="45">
        <f t="shared" si="22"/>
        <v>0</v>
      </c>
      <c r="N49" s="45">
        <f t="shared" si="22"/>
        <v>0</v>
      </c>
      <c r="O49" s="45">
        <f t="shared" si="22"/>
        <v>0</v>
      </c>
      <c r="P49" s="45">
        <f t="shared" si="7"/>
        <v>0</v>
      </c>
      <c r="Q49" s="45">
        <f t="shared" si="8"/>
        <v>0</v>
      </c>
      <c r="R49" s="45">
        <f t="shared" si="9"/>
        <v>0</v>
      </c>
    </row>
    <row r="50" spans="1:18" x14ac:dyDescent="0.2">
      <c r="A50" s="15" t="s">
        <v>31</v>
      </c>
      <c r="B50" s="69" t="s">
        <v>124</v>
      </c>
      <c r="C50" s="69" t="s">
        <v>124</v>
      </c>
      <c r="D50" s="9">
        <f t="shared" si="4"/>
        <v>0</v>
      </c>
      <c r="E50" s="37"/>
      <c r="F50" s="37"/>
      <c r="G50" s="9">
        <f t="shared" si="5"/>
        <v>0</v>
      </c>
      <c r="H50" s="37"/>
      <c r="I50" s="37"/>
      <c r="J50" s="55">
        <f t="shared" si="6"/>
        <v>0</v>
      </c>
      <c r="K50" s="56"/>
      <c r="L50" s="56"/>
      <c r="M50" s="45">
        <f t="shared" si="22"/>
        <v>0</v>
      </c>
      <c r="N50" s="45">
        <f t="shared" si="22"/>
        <v>0</v>
      </c>
      <c r="O50" s="45">
        <f t="shared" si="22"/>
        <v>0</v>
      </c>
      <c r="P50" s="45">
        <f t="shared" si="7"/>
        <v>0</v>
      </c>
      <c r="Q50" s="45">
        <f t="shared" si="8"/>
        <v>0</v>
      </c>
      <c r="R50" s="45">
        <f t="shared" si="9"/>
        <v>0</v>
      </c>
    </row>
    <row r="51" spans="1:18" x14ac:dyDescent="0.2">
      <c r="A51" s="15" t="s">
        <v>32</v>
      </c>
      <c r="B51" s="69" t="s">
        <v>124</v>
      </c>
      <c r="C51" s="69" t="s">
        <v>124</v>
      </c>
      <c r="D51" s="9">
        <f t="shared" si="4"/>
        <v>0.26</v>
      </c>
      <c r="E51" s="37"/>
      <c r="F51" s="37">
        <v>0.26</v>
      </c>
      <c r="G51" s="9">
        <f t="shared" si="5"/>
        <v>6.67</v>
      </c>
      <c r="H51" s="37"/>
      <c r="I51" s="44">
        <v>6.67</v>
      </c>
      <c r="J51" s="55">
        <f t="shared" si="6"/>
        <v>6.41</v>
      </c>
      <c r="K51" s="56"/>
      <c r="L51" s="56">
        <v>6.41</v>
      </c>
      <c r="M51" s="45">
        <f t="shared" si="22"/>
        <v>0.25999999999999979</v>
      </c>
      <c r="N51" s="45">
        <f t="shared" si="22"/>
        <v>0</v>
      </c>
      <c r="O51" s="45">
        <f t="shared" si="22"/>
        <v>0.25999999999999979</v>
      </c>
      <c r="P51" s="45">
        <f t="shared" si="7"/>
        <v>0</v>
      </c>
      <c r="Q51" s="45">
        <f t="shared" si="8"/>
        <v>0</v>
      </c>
      <c r="R51" s="45">
        <f t="shared" si="9"/>
        <v>0</v>
      </c>
    </row>
    <row r="52" spans="1:18" x14ac:dyDescent="0.2">
      <c r="A52" s="15" t="s">
        <v>33</v>
      </c>
      <c r="B52" s="69" t="s">
        <v>124</v>
      </c>
      <c r="C52" s="69" t="s">
        <v>124</v>
      </c>
      <c r="D52" s="9">
        <f t="shared" si="4"/>
        <v>3.82</v>
      </c>
      <c r="E52" s="37"/>
      <c r="F52" s="37">
        <v>3.82</v>
      </c>
      <c r="G52" s="9">
        <f t="shared" si="5"/>
        <v>42.8</v>
      </c>
      <c r="H52" s="37"/>
      <c r="I52" s="44">
        <v>42.8</v>
      </c>
      <c r="J52" s="55">
        <f t="shared" si="6"/>
        <v>38.979999999999997</v>
      </c>
      <c r="K52" s="56"/>
      <c r="L52" s="56">
        <v>38.979999999999997</v>
      </c>
      <c r="M52" s="45">
        <f t="shared" si="22"/>
        <v>3.8200000000000003</v>
      </c>
      <c r="N52" s="45">
        <f t="shared" si="22"/>
        <v>0</v>
      </c>
      <c r="O52" s="45">
        <f t="shared" si="22"/>
        <v>3.8200000000000003</v>
      </c>
      <c r="P52" s="45">
        <f t="shared" si="7"/>
        <v>0</v>
      </c>
      <c r="Q52" s="45">
        <f t="shared" si="8"/>
        <v>0</v>
      </c>
      <c r="R52" s="45">
        <f t="shared" si="9"/>
        <v>0</v>
      </c>
    </row>
    <row r="53" spans="1:18" x14ac:dyDescent="0.2">
      <c r="A53" s="12" t="s">
        <v>134</v>
      </c>
      <c r="B53" s="69" t="s">
        <v>124</v>
      </c>
      <c r="C53" s="69" t="s">
        <v>124</v>
      </c>
      <c r="D53" s="9">
        <f t="shared" si="4"/>
        <v>0</v>
      </c>
      <c r="E53" s="37"/>
      <c r="F53" s="37"/>
      <c r="G53" s="9">
        <f t="shared" si="5"/>
        <v>0</v>
      </c>
      <c r="H53" s="37"/>
      <c r="I53" s="37"/>
      <c r="J53" s="55">
        <f t="shared" si="6"/>
        <v>0</v>
      </c>
      <c r="K53" s="56"/>
      <c r="L53" s="56"/>
      <c r="M53" s="45">
        <f t="shared" si="22"/>
        <v>0</v>
      </c>
      <c r="N53" s="45">
        <f t="shared" si="22"/>
        <v>0</v>
      </c>
      <c r="O53" s="45">
        <f t="shared" si="22"/>
        <v>0</v>
      </c>
      <c r="P53" s="45">
        <f t="shared" si="7"/>
        <v>0</v>
      </c>
      <c r="Q53" s="45">
        <f t="shared" si="8"/>
        <v>0</v>
      </c>
      <c r="R53" s="45">
        <f t="shared" si="9"/>
        <v>0</v>
      </c>
    </row>
    <row r="54" spans="1:18" x14ac:dyDescent="0.2">
      <c r="A54" s="15" t="s">
        <v>34</v>
      </c>
      <c r="B54" s="69" t="s">
        <v>124</v>
      </c>
      <c r="C54" s="69" t="s">
        <v>124</v>
      </c>
      <c r="D54" s="9">
        <f t="shared" si="4"/>
        <v>0</v>
      </c>
      <c r="E54" s="37"/>
      <c r="F54" s="37"/>
      <c r="G54" s="9">
        <f t="shared" si="5"/>
        <v>0</v>
      </c>
      <c r="H54" s="37"/>
      <c r="I54" s="37"/>
      <c r="J54" s="55">
        <f t="shared" si="6"/>
        <v>0</v>
      </c>
      <c r="K54" s="56"/>
      <c r="L54" s="56"/>
      <c r="M54" s="45">
        <f t="shared" si="22"/>
        <v>0</v>
      </c>
      <c r="N54" s="45">
        <f t="shared" si="22"/>
        <v>0</v>
      </c>
      <c r="O54" s="45">
        <f t="shared" si="22"/>
        <v>0</v>
      </c>
      <c r="P54" s="45">
        <f t="shared" si="7"/>
        <v>0</v>
      </c>
      <c r="Q54" s="45">
        <f t="shared" si="8"/>
        <v>0</v>
      </c>
      <c r="R54" s="45">
        <f t="shared" si="9"/>
        <v>0</v>
      </c>
    </row>
    <row r="55" spans="1:18" x14ac:dyDescent="0.2">
      <c r="A55" s="15" t="s">
        <v>35</v>
      </c>
      <c r="B55" s="69" t="s">
        <v>124</v>
      </c>
      <c r="C55" s="69" t="s">
        <v>124</v>
      </c>
      <c r="D55" s="9">
        <f t="shared" si="4"/>
        <v>0</v>
      </c>
      <c r="E55" s="37"/>
      <c r="F55" s="37"/>
      <c r="G55" s="9">
        <f t="shared" si="5"/>
        <v>0</v>
      </c>
      <c r="H55" s="37"/>
      <c r="I55" s="37"/>
      <c r="J55" s="55">
        <f t="shared" si="6"/>
        <v>0</v>
      </c>
      <c r="K55" s="56"/>
      <c r="L55" s="56"/>
      <c r="M55" s="45">
        <f t="shared" si="22"/>
        <v>0</v>
      </c>
      <c r="N55" s="45">
        <f t="shared" si="22"/>
        <v>0</v>
      </c>
      <c r="O55" s="45">
        <f t="shared" si="22"/>
        <v>0</v>
      </c>
      <c r="P55" s="45">
        <f t="shared" si="7"/>
        <v>0</v>
      </c>
      <c r="Q55" s="45">
        <f t="shared" si="8"/>
        <v>0</v>
      </c>
      <c r="R55" s="45">
        <f t="shared" si="9"/>
        <v>0</v>
      </c>
    </row>
    <row r="56" spans="1:18" x14ac:dyDescent="0.2">
      <c r="A56" s="15" t="s">
        <v>36</v>
      </c>
      <c r="B56" s="69" t="s">
        <v>124</v>
      </c>
      <c r="C56" s="69" t="s">
        <v>124</v>
      </c>
      <c r="D56" s="9">
        <f t="shared" si="4"/>
        <v>0</v>
      </c>
      <c r="E56" s="37"/>
      <c r="F56" s="37"/>
      <c r="G56" s="9">
        <f t="shared" si="5"/>
        <v>0</v>
      </c>
      <c r="H56" s="37"/>
      <c r="I56" s="37"/>
      <c r="J56" s="55">
        <f t="shared" si="6"/>
        <v>0</v>
      </c>
      <c r="K56" s="56"/>
      <c r="L56" s="56"/>
      <c r="M56" s="45">
        <f t="shared" si="22"/>
        <v>0</v>
      </c>
      <c r="N56" s="45">
        <f t="shared" si="22"/>
        <v>0</v>
      </c>
      <c r="O56" s="45">
        <f t="shared" si="22"/>
        <v>0</v>
      </c>
      <c r="P56" s="45">
        <f t="shared" si="7"/>
        <v>0</v>
      </c>
      <c r="Q56" s="45">
        <f t="shared" si="8"/>
        <v>0</v>
      </c>
      <c r="R56" s="45">
        <f t="shared" si="9"/>
        <v>0</v>
      </c>
    </row>
    <row r="57" spans="1:18" x14ac:dyDescent="0.2">
      <c r="A57" s="15" t="s">
        <v>37</v>
      </c>
      <c r="B57" s="69" t="s">
        <v>124</v>
      </c>
      <c r="C57" s="69" t="s">
        <v>124</v>
      </c>
      <c r="D57" s="9">
        <f t="shared" si="4"/>
        <v>0</v>
      </c>
      <c r="E57" s="37"/>
      <c r="F57" s="37"/>
      <c r="G57" s="9">
        <f t="shared" si="5"/>
        <v>0</v>
      </c>
      <c r="H57" s="37"/>
      <c r="I57" s="37"/>
      <c r="J57" s="55">
        <f t="shared" si="6"/>
        <v>0</v>
      </c>
      <c r="K57" s="56"/>
      <c r="L57" s="56"/>
      <c r="M57" s="45">
        <f t="shared" si="22"/>
        <v>0</v>
      </c>
      <c r="N57" s="45">
        <f t="shared" si="22"/>
        <v>0</v>
      </c>
      <c r="O57" s="45">
        <f t="shared" si="22"/>
        <v>0</v>
      </c>
      <c r="P57" s="45">
        <f t="shared" si="7"/>
        <v>0</v>
      </c>
      <c r="Q57" s="45">
        <f t="shared" si="8"/>
        <v>0</v>
      </c>
      <c r="R57" s="45">
        <f t="shared" si="9"/>
        <v>0</v>
      </c>
    </row>
    <row r="58" spans="1:18" x14ac:dyDescent="0.2">
      <c r="A58" s="15" t="s">
        <v>38</v>
      </c>
      <c r="B58" s="69" t="s">
        <v>124</v>
      </c>
      <c r="C58" s="69" t="s">
        <v>124</v>
      </c>
      <c r="D58" s="9">
        <f t="shared" si="4"/>
        <v>0</v>
      </c>
      <c r="E58" s="37"/>
      <c r="F58" s="37"/>
      <c r="G58" s="9">
        <f t="shared" si="5"/>
        <v>0</v>
      </c>
      <c r="H58" s="37"/>
      <c r="I58" s="37"/>
      <c r="J58" s="55">
        <f t="shared" si="6"/>
        <v>0</v>
      </c>
      <c r="K58" s="56"/>
      <c r="L58" s="56"/>
      <c r="M58" s="45">
        <f t="shared" si="22"/>
        <v>0</v>
      </c>
      <c r="N58" s="45">
        <f t="shared" si="22"/>
        <v>0</v>
      </c>
      <c r="O58" s="45">
        <f t="shared" si="22"/>
        <v>0</v>
      </c>
      <c r="P58" s="45">
        <f t="shared" si="7"/>
        <v>0</v>
      </c>
      <c r="Q58" s="45">
        <f t="shared" si="8"/>
        <v>0</v>
      </c>
      <c r="R58" s="45">
        <f t="shared" si="9"/>
        <v>0</v>
      </c>
    </row>
    <row r="59" spans="1:18" x14ac:dyDescent="0.2">
      <c r="A59" s="15" t="s">
        <v>39</v>
      </c>
      <c r="B59" s="69" t="s">
        <v>124</v>
      </c>
      <c r="C59" s="69" t="s">
        <v>124</v>
      </c>
      <c r="D59" s="9">
        <f t="shared" si="4"/>
        <v>0</v>
      </c>
      <c r="E59" s="37"/>
      <c r="F59" s="37"/>
      <c r="G59" s="9">
        <f t="shared" si="5"/>
        <v>0</v>
      </c>
      <c r="H59" s="37"/>
      <c r="I59" s="37"/>
      <c r="J59" s="55">
        <f t="shared" si="6"/>
        <v>0</v>
      </c>
      <c r="K59" s="56"/>
      <c r="L59" s="56"/>
      <c r="M59" s="45">
        <f t="shared" si="22"/>
        <v>0</v>
      </c>
      <c r="N59" s="45">
        <f t="shared" si="22"/>
        <v>0</v>
      </c>
      <c r="O59" s="45">
        <f t="shared" si="22"/>
        <v>0</v>
      </c>
      <c r="P59" s="45">
        <f t="shared" si="7"/>
        <v>0</v>
      </c>
      <c r="Q59" s="45">
        <f t="shared" si="8"/>
        <v>0</v>
      </c>
      <c r="R59" s="45">
        <f t="shared" si="9"/>
        <v>0</v>
      </c>
    </row>
    <row r="60" spans="1:18" x14ac:dyDescent="0.2">
      <c r="A60" s="15" t="s">
        <v>40</v>
      </c>
      <c r="B60" s="69" t="s">
        <v>124</v>
      </c>
      <c r="C60" s="69" t="s">
        <v>124</v>
      </c>
      <c r="D60" s="9">
        <f t="shared" si="4"/>
        <v>0</v>
      </c>
      <c r="E60" s="37"/>
      <c r="F60" s="37"/>
      <c r="G60" s="9">
        <f t="shared" si="5"/>
        <v>0</v>
      </c>
      <c r="H60" s="37"/>
      <c r="I60" s="37"/>
      <c r="J60" s="55">
        <f t="shared" si="6"/>
        <v>0</v>
      </c>
      <c r="K60" s="56"/>
      <c r="L60" s="56"/>
      <c r="M60" s="45">
        <f t="shared" si="22"/>
        <v>0</v>
      </c>
      <c r="N60" s="45">
        <f t="shared" si="22"/>
        <v>0</v>
      </c>
      <c r="O60" s="45">
        <f t="shared" si="22"/>
        <v>0</v>
      </c>
      <c r="P60" s="45">
        <f t="shared" si="7"/>
        <v>0</v>
      </c>
      <c r="Q60" s="45">
        <f t="shared" si="8"/>
        <v>0</v>
      </c>
      <c r="R60" s="45">
        <f t="shared" si="9"/>
        <v>0</v>
      </c>
    </row>
    <row r="61" spans="1:18" x14ac:dyDescent="0.2">
      <c r="A61" s="15" t="s">
        <v>41</v>
      </c>
      <c r="B61" s="69" t="s">
        <v>124</v>
      </c>
      <c r="C61" s="69" t="s">
        <v>124</v>
      </c>
      <c r="D61" s="9">
        <f t="shared" si="4"/>
        <v>36.18</v>
      </c>
      <c r="E61" s="37"/>
      <c r="F61" s="37">
        <v>36.18</v>
      </c>
      <c r="G61" s="9">
        <f t="shared" si="5"/>
        <v>119.85</v>
      </c>
      <c r="H61" s="37"/>
      <c r="I61" s="44">
        <v>119.85</v>
      </c>
      <c r="J61" s="55">
        <f t="shared" si="6"/>
        <v>83.67</v>
      </c>
      <c r="K61" s="56"/>
      <c r="L61" s="56">
        <v>83.67</v>
      </c>
      <c r="M61" s="45">
        <f t="shared" si="22"/>
        <v>36.179999999999993</v>
      </c>
      <c r="N61" s="45">
        <f t="shared" si="22"/>
        <v>0</v>
      </c>
      <c r="O61" s="45">
        <f t="shared" si="22"/>
        <v>36.179999999999993</v>
      </c>
      <c r="P61" s="45">
        <f t="shared" si="7"/>
        <v>0</v>
      </c>
      <c r="Q61" s="45">
        <f t="shared" si="8"/>
        <v>0</v>
      </c>
      <c r="R61" s="45">
        <f t="shared" si="9"/>
        <v>0</v>
      </c>
    </row>
    <row r="62" spans="1:18" x14ac:dyDescent="0.2">
      <c r="A62" s="15" t="s">
        <v>42</v>
      </c>
      <c r="B62" s="69" t="s">
        <v>124</v>
      </c>
      <c r="C62" s="69" t="s">
        <v>124</v>
      </c>
      <c r="D62" s="9">
        <f t="shared" si="4"/>
        <v>59.88</v>
      </c>
      <c r="E62" s="37"/>
      <c r="F62" s="37">
        <v>59.88</v>
      </c>
      <c r="G62" s="9">
        <f t="shared" si="5"/>
        <v>239.5</v>
      </c>
      <c r="H62" s="37"/>
      <c r="I62" s="44">
        <v>239.5</v>
      </c>
      <c r="J62" s="55">
        <f t="shared" si="6"/>
        <v>179.62</v>
      </c>
      <c r="K62" s="56"/>
      <c r="L62" s="56">
        <v>179.62</v>
      </c>
      <c r="M62" s="45">
        <f t="shared" si="22"/>
        <v>59.879999999999995</v>
      </c>
      <c r="N62" s="45">
        <f t="shared" si="22"/>
        <v>0</v>
      </c>
      <c r="O62" s="45">
        <f t="shared" si="22"/>
        <v>59.879999999999995</v>
      </c>
      <c r="P62" s="45">
        <f t="shared" si="7"/>
        <v>0</v>
      </c>
      <c r="Q62" s="45">
        <f t="shared" si="8"/>
        <v>0</v>
      </c>
      <c r="R62" s="45">
        <f t="shared" si="9"/>
        <v>0</v>
      </c>
    </row>
    <row r="63" spans="1:18" x14ac:dyDescent="0.2">
      <c r="A63" s="15" t="s">
        <v>43</v>
      </c>
      <c r="B63" s="69" t="s">
        <v>124</v>
      </c>
      <c r="C63" s="69" t="s">
        <v>124</v>
      </c>
      <c r="D63" s="9">
        <f t="shared" si="4"/>
        <v>0</v>
      </c>
      <c r="E63" s="37"/>
      <c r="F63" s="37"/>
      <c r="G63" s="9">
        <f t="shared" si="5"/>
        <v>17.59</v>
      </c>
      <c r="H63" s="37"/>
      <c r="I63" s="44">
        <v>17.59</v>
      </c>
      <c r="J63" s="55">
        <f t="shared" si="6"/>
        <v>17.59</v>
      </c>
      <c r="K63" s="56"/>
      <c r="L63" s="56">
        <v>17.59</v>
      </c>
      <c r="M63" s="45">
        <f t="shared" si="22"/>
        <v>0</v>
      </c>
      <c r="N63" s="45">
        <f t="shared" si="22"/>
        <v>0</v>
      </c>
      <c r="O63" s="45">
        <f t="shared" si="22"/>
        <v>0</v>
      </c>
      <c r="P63" s="45">
        <f t="shared" si="7"/>
        <v>0</v>
      </c>
      <c r="Q63" s="45">
        <f t="shared" si="8"/>
        <v>0</v>
      </c>
      <c r="R63" s="45">
        <f t="shared" si="9"/>
        <v>0</v>
      </c>
    </row>
    <row r="64" spans="1:18" x14ac:dyDescent="0.2">
      <c r="A64" s="15" t="s">
        <v>44</v>
      </c>
      <c r="B64" s="69" t="s">
        <v>124</v>
      </c>
      <c r="C64" s="69" t="s">
        <v>124</v>
      </c>
      <c r="D64" s="9">
        <f t="shared" si="4"/>
        <v>0</v>
      </c>
      <c r="E64" s="37"/>
      <c r="F64" s="37"/>
      <c r="G64" s="9">
        <f t="shared" si="5"/>
        <v>0</v>
      </c>
      <c r="H64" s="37"/>
      <c r="I64" s="37"/>
      <c r="J64" s="55">
        <f t="shared" si="6"/>
        <v>0</v>
      </c>
      <c r="K64" s="56"/>
      <c r="L64" s="56"/>
      <c r="M64" s="45">
        <f t="shared" si="22"/>
        <v>0</v>
      </c>
      <c r="N64" s="45">
        <f t="shared" si="22"/>
        <v>0</v>
      </c>
      <c r="O64" s="45">
        <f t="shared" si="22"/>
        <v>0</v>
      </c>
      <c r="P64" s="45">
        <f t="shared" si="7"/>
        <v>0</v>
      </c>
      <c r="Q64" s="45">
        <f t="shared" si="8"/>
        <v>0</v>
      </c>
      <c r="R64" s="45">
        <f t="shared" si="9"/>
        <v>0</v>
      </c>
    </row>
    <row r="65" spans="1:18" x14ac:dyDescent="0.2">
      <c r="A65" s="15" t="s">
        <v>45</v>
      </c>
      <c r="B65" s="69" t="s">
        <v>124</v>
      </c>
      <c r="C65" s="69" t="s">
        <v>124</v>
      </c>
      <c r="D65" s="9">
        <f t="shared" si="4"/>
        <v>0</v>
      </c>
      <c r="E65" s="37"/>
      <c r="F65" s="37"/>
      <c r="G65" s="9">
        <f t="shared" si="5"/>
        <v>0</v>
      </c>
      <c r="H65" s="37"/>
      <c r="I65" s="37"/>
      <c r="J65" s="55">
        <f t="shared" si="6"/>
        <v>0</v>
      </c>
      <c r="K65" s="56"/>
      <c r="L65" s="56"/>
      <c r="M65" s="45">
        <f t="shared" si="22"/>
        <v>0</v>
      </c>
      <c r="N65" s="45">
        <f t="shared" si="22"/>
        <v>0</v>
      </c>
      <c r="O65" s="45">
        <f t="shared" si="22"/>
        <v>0</v>
      </c>
      <c r="P65" s="45">
        <f t="shared" si="7"/>
        <v>0</v>
      </c>
      <c r="Q65" s="45">
        <f t="shared" si="8"/>
        <v>0</v>
      </c>
      <c r="R65" s="45">
        <f t="shared" si="9"/>
        <v>0</v>
      </c>
    </row>
    <row r="66" spans="1:18" x14ac:dyDescent="0.2">
      <c r="A66" s="15" t="s">
        <v>137</v>
      </c>
      <c r="B66" s="69" t="s">
        <v>124</v>
      </c>
      <c r="C66" s="69" t="s">
        <v>124</v>
      </c>
      <c r="D66" s="9">
        <f t="shared" si="4"/>
        <v>0</v>
      </c>
      <c r="E66" s="37"/>
      <c r="F66" s="37"/>
      <c r="G66" s="9">
        <f t="shared" si="5"/>
        <v>0</v>
      </c>
      <c r="H66" s="37"/>
      <c r="I66" s="37"/>
      <c r="J66" s="55">
        <f t="shared" si="6"/>
        <v>0</v>
      </c>
      <c r="K66" s="56"/>
      <c r="L66" s="56"/>
      <c r="M66" s="45">
        <f t="shared" si="22"/>
        <v>0</v>
      </c>
      <c r="N66" s="45">
        <f t="shared" si="22"/>
        <v>0</v>
      </c>
      <c r="O66" s="45">
        <f t="shared" si="22"/>
        <v>0</v>
      </c>
      <c r="P66" s="45">
        <f t="shared" si="7"/>
        <v>0</v>
      </c>
      <c r="Q66" s="45">
        <f t="shared" si="8"/>
        <v>0</v>
      </c>
      <c r="R66" s="45">
        <f t="shared" si="9"/>
        <v>0</v>
      </c>
    </row>
    <row r="67" spans="1:18" x14ac:dyDescent="0.2">
      <c r="A67" s="15" t="s">
        <v>138</v>
      </c>
      <c r="B67" s="69" t="s">
        <v>124</v>
      </c>
      <c r="C67" s="69" t="s">
        <v>124</v>
      </c>
      <c r="D67" s="9">
        <f t="shared" si="4"/>
        <v>0</v>
      </c>
      <c r="E67" s="37"/>
      <c r="F67" s="37"/>
      <c r="G67" s="9">
        <f t="shared" si="5"/>
        <v>0</v>
      </c>
      <c r="H67" s="37"/>
      <c r="I67" s="37"/>
      <c r="J67" s="55">
        <f t="shared" si="6"/>
        <v>0</v>
      </c>
      <c r="K67" s="56"/>
      <c r="L67" s="56"/>
      <c r="M67" s="45">
        <f t="shared" si="22"/>
        <v>0</v>
      </c>
      <c r="N67" s="45">
        <f t="shared" si="22"/>
        <v>0</v>
      </c>
      <c r="O67" s="45">
        <f t="shared" si="22"/>
        <v>0</v>
      </c>
      <c r="P67" s="45">
        <f t="shared" si="7"/>
        <v>0</v>
      </c>
      <c r="Q67" s="45">
        <f t="shared" si="8"/>
        <v>0</v>
      </c>
      <c r="R67" s="45">
        <f t="shared" si="9"/>
        <v>0</v>
      </c>
    </row>
    <row r="68" spans="1:18" x14ac:dyDescent="0.2">
      <c r="A68" s="15" t="s">
        <v>139</v>
      </c>
      <c r="B68" s="69" t="s">
        <v>124</v>
      </c>
      <c r="C68" s="69" t="s">
        <v>124</v>
      </c>
      <c r="D68" s="9">
        <f t="shared" si="4"/>
        <v>0</v>
      </c>
      <c r="E68" s="37"/>
      <c r="F68" s="37"/>
      <c r="G68" s="9">
        <f t="shared" si="5"/>
        <v>0</v>
      </c>
      <c r="H68" s="37"/>
      <c r="I68" s="37"/>
      <c r="J68" s="55">
        <f t="shared" si="6"/>
        <v>0</v>
      </c>
      <c r="K68" s="56"/>
      <c r="L68" s="56"/>
      <c r="M68" s="45">
        <f t="shared" si="22"/>
        <v>0</v>
      </c>
      <c r="N68" s="45">
        <f t="shared" si="22"/>
        <v>0</v>
      </c>
      <c r="O68" s="45">
        <f t="shared" si="22"/>
        <v>0</v>
      </c>
      <c r="P68" s="45">
        <f t="shared" si="7"/>
        <v>0</v>
      </c>
      <c r="Q68" s="45">
        <f t="shared" si="8"/>
        <v>0</v>
      </c>
      <c r="R68" s="45">
        <f t="shared" si="9"/>
        <v>0</v>
      </c>
    </row>
    <row r="69" spans="1:18" x14ac:dyDescent="0.2">
      <c r="A69" s="15" t="s">
        <v>142</v>
      </c>
      <c r="B69" s="69" t="s">
        <v>124</v>
      </c>
      <c r="C69" s="69" t="s">
        <v>124</v>
      </c>
      <c r="D69" s="9">
        <f t="shared" si="4"/>
        <v>0</v>
      </c>
      <c r="E69" s="37"/>
      <c r="F69" s="37"/>
      <c r="G69" s="9">
        <f t="shared" si="5"/>
        <v>0</v>
      </c>
      <c r="H69" s="37"/>
      <c r="I69" s="37"/>
      <c r="J69" s="55">
        <f t="shared" si="6"/>
        <v>0</v>
      </c>
      <c r="K69" s="56"/>
      <c r="L69" s="56"/>
      <c r="M69" s="45">
        <f t="shared" si="22"/>
        <v>0</v>
      </c>
      <c r="N69" s="45">
        <f t="shared" si="22"/>
        <v>0</v>
      </c>
      <c r="O69" s="45">
        <f t="shared" si="22"/>
        <v>0</v>
      </c>
      <c r="P69" s="45">
        <f t="shared" si="7"/>
        <v>0</v>
      </c>
      <c r="Q69" s="45">
        <f t="shared" si="8"/>
        <v>0</v>
      </c>
      <c r="R69" s="45">
        <f t="shared" si="9"/>
        <v>0</v>
      </c>
    </row>
    <row r="70" spans="1:18" x14ac:dyDescent="0.2">
      <c r="A70" s="11" t="s">
        <v>46</v>
      </c>
      <c r="B70" s="75">
        <v>539</v>
      </c>
      <c r="C70" s="78">
        <v>539</v>
      </c>
      <c r="D70" s="9">
        <f t="shared" si="4"/>
        <v>0</v>
      </c>
      <c r="E70" s="37"/>
      <c r="F70" s="37"/>
      <c r="G70" s="9">
        <f t="shared" si="5"/>
        <v>538.21</v>
      </c>
      <c r="H70" s="44">
        <v>538.21</v>
      </c>
      <c r="I70" s="37"/>
      <c r="J70" s="55">
        <f t="shared" si="6"/>
        <v>538.21</v>
      </c>
      <c r="K70" s="56">
        <v>538.21</v>
      </c>
      <c r="L70" s="56"/>
      <c r="M70" s="45">
        <f t="shared" ref="M70:M78" si="23">G70-J70</f>
        <v>0</v>
      </c>
      <c r="N70" s="45">
        <f t="shared" ref="N70:N78" si="24">H70-K70</f>
        <v>0</v>
      </c>
      <c r="O70" s="45">
        <f t="shared" ref="O70:O78" si="25">I70-L70</f>
        <v>0</v>
      </c>
      <c r="P70" s="45">
        <f t="shared" si="7"/>
        <v>0</v>
      </c>
      <c r="Q70" s="45">
        <f t="shared" si="8"/>
        <v>0</v>
      </c>
      <c r="R70" s="45">
        <f t="shared" si="9"/>
        <v>0</v>
      </c>
    </row>
    <row r="71" spans="1:18" x14ac:dyDescent="0.2">
      <c r="A71" s="11" t="s">
        <v>47</v>
      </c>
      <c r="B71" s="75">
        <v>87</v>
      </c>
      <c r="C71" s="75">
        <v>87</v>
      </c>
      <c r="D71" s="9">
        <f t="shared" si="4"/>
        <v>0</v>
      </c>
      <c r="E71" s="9">
        <f t="shared" ref="E71:I71" si="26">+E72+E76+E80+E81+E82</f>
        <v>0</v>
      </c>
      <c r="F71" s="9">
        <f t="shared" si="26"/>
        <v>0</v>
      </c>
      <c r="G71" s="9">
        <f t="shared" si="5"/>
        <v>64.94</v>
      </c>
      <c r="H71" s="9">
        <f t="shared" si="26"/>
        <v>64.94</v>
      </c>
      <c r="I71" s="9">
        <f t="shared" si="26"/>
        <v>0</v>
      </c>
      <c r="J71" s="55">
        <f t="shared" si="6"/>
        <v>64.94</v>
      </c>
      <c r="K71" s="55">
        <f t="shared" ref="K71:L71" si="27">+K72+K76+K80+K81+K82</f>
        <v>64.94</v>
      </c>
      <c r="L71" s="55">
        <f t="shared" si="27"/>
        <v>0</v>
      </c>
      <c r="M71" s="45">
        <f t="shared" si="23"/>
        <v>0</v>
      </c>
      <c r="N71" s="45">
        <f t="shared" si="24"/>
        <v>0</v>
      </c>
      <c r="O71" s="45">
        <f t="shared" si="25"/>
        <v>0</v>
      </c>
      <c r="P71" s="45">
        <f t="shared" si="7"/>
        <v>0</v>
      </c>
      <c r="Q71" s="45">
        <f t="shared" si="8"/>
        <v>0</v>
      </c>
      <c r="R71" s="45">
        <f t="shared" si="9"/>
        <v>0</v>
      </c>
    </row>
    <row r="72" spans="1:18" x14ac:dyDescent="0.2">
      <c r="A72" s="11" t="s">
        <v>48</v>
      </c>
      <c r="B72" s="69" t="s">
        <v>124</v>
      </c>
      <c r="C72" s="69" t="s">
        <v>124</v>
      </c>
      <c r="D72" s="9">
        <f t="shared" si="4"/>
        <v>0</v>
      </c>
      <c r="E72" s="13">
        <f t="shared" ref="E72:I72" si="28">+E73+E74+E75</f>
        <v>0</v>
      </c>
      <c r="F72" s="13">
        <f t="shared" si="28"/>
        <v>0</v>
      </c>
      <c r="G72" s="9">
        <f t="shared" si="5"/>
        <v>64.94</v>
      </c>
      <c r="H72" s="13">
        <f t="shared" si="28"/>
        <v>64.94</v>
      </c>
      <c r="I72" s="13">
        <f t="shared" si="28"/>
        <v>0</v>
      </c>
      <c r="J72" s="55">
        <f t="shared" si="6"/>
        <v>64.94</v>
      </c>
      <c r="K72" s="57">
        <f t="shared" ref="K72:L72" si="29">+K73+K74+K75</f>
        <v>64.94</v>
      </c>
      <c r="L72" s="57">
        <f t="shared" si="29"/>
        <v>0</v>
      </c>
      <c r="M72" s="45">
        <f t="shared" si="23"/>
        <v>0</v>
      </c>
      <c r="N72" s="45">
        <f t="shared" si="24"/>
        <v>0</v>
      </c>
      <c r="O72" s="45">
        <f t="shared" si="25"/>
        <v>0</v>
      </c>
      <c r="P72" s="45">
        <f t="shared" si="7"/>
        <v>0</v>
      </c>
      <c r="Q72" s="45">
        <f t="shared" si="8"/>
        <v>0</v>
      </c>
      <c r="R72" s="45">
        <f t="shared" si="9"/>
        <v>0</v>
      </c>
    </row>
    <row r="73" spans="1:18" x14ac:dyDescent="0.2">
      <c r="A73" s="15" t="s">
        <v>49</v>
      </c>
      <c r="B73" s="69" t="s">
        <v>124</v>
      </c>
      <c r="C73" s="69" t="s">
        <v>124</v>
      </c>
      <c r="D73" s="9">
        <f t="shared" si="4"/>
        <v>0</v>
      </c>
      <c r="E73" s="37"/>
      <c r="F73" s="37"/>
      <c r="G73" s="9">
        <f t="shared" si="5"/>
        <v>0</v>
      </c>
      <c r="H73" s="37"/>
      <c r="I73" s="37"/>
      <c r="J73" s="55">
        <f t="shared" si="6"/>
        <v>0</v>
      </c>
      <c r="K73" s="56"/>
      <c r="L73" s="56"/>
      <c r="M73" s="45">
        <f t="shared" si="23"/>
        <v>0</v>
      </c>
      <c r="N73" s="45">
        <f t="shared" si="24"/>
        <v>0</v>
      </c>
      <c r="O73" s="45">
        <f t="shared" si="25"/>
        <v>0</v>
      </c>
      <c r="P73" s="45">
        <f t="shared" si="7"/>
        <v>0</v>
      </c>
      <c r="Q73" s="45">
        <f t="shared" si="8"/>
        <v>0</v>
      </c>
      <c r="R73" s="45">
        <f t="shared" si="9"/>
        <v>0</v>
      </c>
    </row>
    <row r="74" spans="1:18" x14ac:dyDescent="0.2">
      <c r="A74" s="15" t="s">
        <v>50</v>
      </c>
      <c r="B74" s="69" t="s">
        <v>124</v>
      </c>
      <c r="C74" s="69" t="s">
        <v>124</v>
      </c>
      <c r="D74" s="9">
        <f t="shared" si="4"/>
        <v>0</v>
      </c>
      <c r="E74" s="37"/>
      <c r="F74" s="37"/>
      <c r="G74" s="9">
        <f t="shared" si="5"/>
        <v>0</v>
      </c>
      <c r="H74" s="37"/>
      <c r="I74" s="37"/>
      <c r="J74" s="55">
        <f t="shared" si="6"/>
        <v>0</v>
      </c>
      <c r="K74" s="56"/>
      <c r="L74" s="56"/>
      <c r="M74" s="45">
        <f t="shared" si="23"/>
        <v>0</v>
      </c>
      <c r="N74" s="45">
        <f t="shared" si="24"/>
        <v>0</v>
      </c>
      <c r="O74" s="45">
        <f t="shared" si="25"/>
        <v>0</v>
      </c>
      <c r="P74" s="45">
        <f t="shared" si="7"/>
        <v>0</v>
      </c>
      <c r="Q74" s="45">
        <f t="shared" si="8"/>
        <v>0</v>
      </c>
      <c r="R74" s="45">
        <f t="shared" si="9"/>
        <v>0</v>
      </c>
    </row>
    <row r="75" spans="1:18" x14ac:dyDescent="0.2">
      <c r="A75" s="20" t="s">
        <v>51</v>
      </c>
      <c r="B75" s="69" t="s">
        <v>124</v>
      </c>
      <c r="C75" s="69" t="s">
        <v>124</v>
      </c>
      <c r="D75" s="9">
        <f t="shared" si="4"/>
        <v>0</v>
      </c>
      <c r="E75" s="37"/>
      <c r="F75" s="37"/>
      <c r="G75" s="9">
        <f t="shared" si="5"/>
        <v>64.94</v>
      </c>
      <c r="H75" s="44">
        <v>64.94</v>
      </c>
      <c r="I75" s="37"/>
      <c r="J75" s="55">
        <f t="shared" si="6"/>
        <v>64.94</v>
      </c>
      <c r="K75" s="56">
        <v>64.94</v>
      </c>
      <c r="L75" s="56"/>
      <c r="M75" s="45">
        <f t="shared" si="23"/>
        <v>0</v>
      </c>
      <c r="N75" s="45">
        <f t="shared" si="24"/>
        <v>0</v>
      </c>
      <c r="O75" s="45">
        <f t="shared" si="25"/>
        <v>0</v>
      </c>
      <c r="P75" s="45">
        <f t="shared" si="7"/>
        <v>0</v>
      </c>
      <c r="Q75" s="45">
        <f t="shared" si="8"/>
        <v>0</v>
      </c>
      <c r="R75" s="45">
        <f t="shared" si="9"/>
        <v>0</v>
      </c>
    </row>
    <row r="76" spans="1:18" x14ac:dyDescent="0.2">
      <c r="A76" s="11" t="s">
        <v>52</v>
      </c>
      <c r="B76" s="69" t="s">
        <v>124</v>
      </c>
      <c r="C76" s="69" t="s">
        <v>124</v>
      </c>
      <c r="D76" s="9">
        <f t="shared" si="4"/>
        <v>0</v>
      </c>
      <c r="E76" s="13">
        <f t="shared" ref="E76:I76" si="30">+E77+E78+E79</f>
        <v>0</v>
      </c>
      <c r="F76" s="13">
        <f t="shared" si="30"/>
        <v>0</v>
      </c>
      <c r="G76" s="9">
        <f t="shared" si="5"/>
        <v>0</v>
      </c>
      <c r="H76" s="13">
        <f t="shared" si="30"/>
        <v>0</v>
      </c>
      <c r="I76" s="13">
        <f t="shared" si="30"/>
        <v>0</v>
      </c>
      <c r="J76" s="55">
        <f t="shared" si="6"/>
        <v>0</v>
      </c>
      <c r="K76" s="57">
        <f t="shared" ref="K76:L76" si="31">+K77+K78+K79</f>
        <v>0</v>
      </c>
      <c r="L76" s="57">
        <f t="shared" si="31"/>
        <v>0</v>
      </c>
      <c r="M76" s="45">
        <f t="shared" si="23"/>
        <v>0</v>
      </c>
      <c r="N76" s="45">
        <f t="shared" si="24"/>
        <v>0</v>
      </c>
      <c r="O76" s="45">
        <f t="shared" si="25"/>
        <v>0</v>
      </c>
      <c r="P76" s="45">
        <f t="shared" si="7"/>
        <v>0</v>
      </c>
      <c r="Q76" s="45">
        <f t="shared" si="8"/>
        <v>0</v>
      </c>
      <c r="R76" s="45">
        <f t="shared" si="9"/>
        <v>0</v>
      </c>
    </row>
    <row r="77" spans="1:18" x14ac:dyDescent="0.2">
      <c r="A77" s="20" t="s">
        <v>49</v>
      </c>
      <c r="B77" s="69" t="s">
        <v>124</v>
      </c>
      <c r="C77" s="69" t="s">
        <v>124</v>
      </c>
      <c r="D77" s="9">
        <f t="shared" si="4"/>
        <v>0</v>
      </c>
      <c r="E77" s="37"/>
      <c r="F77" s="37"/>
      <c r="G77" s="9">
        <f t="shared" si="5"/>
        <v>0</v>
      </c>
      <c r="H77" s="37"/>
      <c r="I77" s="37"/>
      <c r="J77" s="55">
        <f t="shared" si="6"/>
        <v>0</v>
      </c>
      <c r="K77" s="56"/>
      <c r="L77" s="56"/>
      <c r="M77" s="45">
        <f t="shared" si="23"/>
        <v>0</v>
      </c>
      <c r="N77" s="45">
        <f t="shared" si="24"/>
        <v>0</v>
      </c>
      <c r="O77" s="45">
        <f t="shared" si="25"/>
        <v>0</v>
      </c>
      <c r="P77" s="45">
        <f t="shared" ref="P77:P140" si="32">D77-M77</f>
        <v>0</v>
      </c>
      <c r="Q77" s="45">
        <f t="shared" ref="Q77:Q140" si="33">E77-N77</f>
        <v>0</v>
      </c>
      <c r="R77" s="45">
        <f t="shared" ref="R77:R140" si="34">F77-O77</f>
        <v>0</v>
      </c>
    </row>
    <row r="78" spans="1:18" x14ac:dyDescent="0.2">
      <c r="A78" s="21" t="s">
        <v>50</v>
      </c>
      <c r="B78" s="69" t="s">
        <v>124</v>
      </c>
      <c r="C78" s="69" t="s">
        <v>124</v>
      </c>
      <c r="D78" s="9">
        <f t="shared" si="4"/>
        <v>0</v>
      </c>
      <c r="E78" s="37"/>
      <c r="F78" s="37"/>
      <c r="G78" s="9">
        <f t="shared" si="5"/>
        <v>0</v>
      </c>
      <c r="H78" s="37"/>
      <c r="I78" s="37"/>
      <c r="J78" s="55">
        <f t="shared" si="6"/>
        <v>0</v>
      </c>
      <c r="K78" s="56"/>
      <c r="L78" s="56"/>
      <c r="M78" s="45">
        <f t="shared" si="23"/>
        <v>0</v>
      </c>
      <c r="N78" s="45">
        <f t="shared" si="24"/>
        <v>0</v>
      </c>
      <c r="O78" s="45">
        <f t="shared" si="25"/>
        <v>0</v>
      </c>
      <c r="P78" s="45">
        <f t="shared" si="32"/>
        <v>0</v>
      </c>
      <c r="Q78" s="45">
        <f t="shared" si="33"/>
        <v>0</v>
      </c>
      <c r="R78" s="45">
        <f t="shared" si="34"/>
        <v>0</v>
      </c>
    </row>
    <row r="79" spans="1:18" x14ac:dyDescent="0.2">
      <c r="A79" s="15" t="s">
        <v>53</v>
      </c>
      <c r="B79" s="69" t="s">
        <v>124</v>
      </c>
      <c r="C79" s="69" t="s">
        <v>124</v>
      </c>
      <c r="D79" s="9">
        <f t="shared" si="4"/>
        <v>0</v>
      </c>
      <c r="E79" s="37"/>
      <c r="F79" s="37"/>
      <c r="G79" s="9">
        <f t="shared" si="5"/>
        <v>0</v>
      </c>
      <c r="H79" s="37"/>
      <c r="I79" s="37"/>
      <c r="J79" s="55">
        <f t="shared" si="6"/>
        <v>0</v>
      </c>
      <c r="K79" s="56"/>
      <c r="L79" s="56"/>
      <c r="M79" s="45">
        <f t="shared" ref="M79:M142" si="35">G79-J79</f>
        <v>0</v>
      </c>
      <c r="N79" s="45">
        <f t="shared" ref="N79:N141" si="36">H79-K79</f>
        <v>0</v>
      </c>
      <c r="O79" s="45">
        <f t="shared" ref="O79:O141" si="37">I79-L79</f>
        <v>0</v>
      </c>
      <c r="P79" s="45">
        <f t="shared" si="32"/>
        <v>0</v>
      </c>
      <c r="Q79" s="45">
        <f t="shared" si="33"/>
        <v>0</v>
      </c>
      <c r="R79" s="45">
        <f t="shared" si="34"/>
        <v>0</v>
      </c>
    </row>
    <row r="80" spans="1:18" x14ac:dyDescent="0.2">
      <c r="A80" s="15" t="s">
        <v>54</v>
      </c>
      <c r="B80" s="69" t="s">
        <v>124</v>
      </c>
      <c r="C80" s="69" t="s">
        <v>124</v>
      </c>
      <c r="D80" s="9">
        <f t="shared" si="4"/>
        <v>0</v>
      </c>
      <c r="E80" s="37"/>
      <c r="F80" s="37"/>
      <c r="G80" s="9">
        <f t="shared" si="5"/>
        <v>0</v>
      </c>
      <c r="H80" s="37"/>
      <c r="I80" s="37"/>
      <c r="J80" s="55">
        <f t="shared" si="6"/>
        <v>0</v>
      </c>
      <c r="K80" s="56"/>
      <c r="L80" s="56"/>
      <c r="M80" s="45">
        <f t="shared" si="35"/>
        <v>0</v>
      </c>
      <c r="N80" s="45">
        <f t="shared" si="36"/>
        <v>0</v>
      </c>
      <c r="O80" s="45">
        <f t="shared" si="37"/>
        <v>0</v>
      </c>
      <c r="P80" s="45">
        <f t="shared" si="32"/>
        <v>0</v>
      </c>
      <c r="Q80" s="45">
        <f t="shared" si="33"/>
        <v>0</v>
      </c>
      <c r="R80" s="45">
        <f t="shared" si="34"/>
        <v>0</v>
      </c>
    </row>
    <row r="81" spans="1:28" x14ac:dyDescent="0.2">
      <c r="A81" s="15" t="s">
        <v>55</v>
      </c>
      <c r="B81" s="69" t="s">
        <v>124</v>
      </c>
      <c r="C81" s="69" t="s">
        <v>124</v>
      </c>
      <c r="D81" s="9">
        <f t="shared" ref="D81:D149" si="38">+E81+F81</f>
        <v>0</v>
      </c>
      <c r="E81" s="37"/>
      <c r="F81" s="37"/>
      <c r="G81" s="9">
        <f t="shared" ref="G81:G149" si="39">+H81+I81</f>
        <v>0</v>
      </c>
      <c r="H81" s="37"/>
      <c r="I81" s="37"/>
      <c r="J81" s="55">
        <f t="shared" ref="J81:J149" si="40">+K81+L81</f>
        <v>0</v>
      </c>
      <c r="K81" s="56"/>
      <c r="L81" s="56"/>
      <c r="M81" s="45">
        <f t="shared" si="35"/>
        <v>0</v>
      </c>
      <c r="N81" s="45">
        <f t="shared" si="36"/>
        <v>0</v>
      </c>
      <c r="O81" s="45">
        <f t="shared" si="37"/>
        <v>0</v>
      </c>
      <c r="P81" s="45">
        <f t="shared" si="32"/>
        <v>0</v>
      </c>
      <c r="Q81" s="45">
        <f t="shared" si="33"/>
        <v>0</v>
      </c>
      <c r="R81" s="45">
        <f t="shared" si="34"/>
        <v>0</v>
      </c>
    </row>
    <row r="82" spans="1:28" x14ac:dyDescent="0.2">
      <c r="A82" s="15" t="s">
        <v>56</v>
      </c>
      <c r="B82" s="69" t="s">
        <v>124</v>
      </c>
      <c r="C82" s="69" t="s">
        <v>124</v>
      </c>
      <c r="D82" s="9">
        <f t="shared" si="38"/>
        <v>0</v>
      </c>
      <c r="E82" s="37"/>
      <c r="F82" s="37"/>
      <c r="G82" s="9">
        <f t="shared" si="39"/>
        <v>0</v>
      </c>
      <c r="H82" s="37"/>
      <c r="I82" s="37"/>
      <c r="J82" s="55">
        <f t="shared" si="40"/>
        <v>0</v>
      </c>
      <c r="K82" s="56"/>
      <c r="L82" s="56"/>
      <c r="M82" s="45">
        <f t="shared" si="35"/>
        <v>0</v>
      </c>
      <c r="N82" s="45">
        <f t="shared" si="36"/>
        <v>0</v>
      </c>
      <c r="O82" s="45">
        <f t="shared" si="37"/>
        <v>0</v>
      </c>
      <c r="P82" s="45">
        <f t="shared" si="32"/>
        <v>0</v>
      </c>
      <c r="Q82" s="45">
        <f t="shared" si="33"/>
        <v>0</v>
      </c>
      <c r="R82" s="45">
        <f t="shared" si="34"/>
        <v>0</v>
      </c>
    </row>
    <row r="83" spans="1:28" ht="25.5" x14ac:dyDescent="0.2">
      <c r="A83" s="11" t="s">
        <v>57</v>
      </c>
      <c r="B83" s="66"/>
      <c r="C83" s="66"/>
      <c r="D83" s="9">
        <f t="shared" si="38"/>
        <v>0</v>
      </c>
      <c r="E83" s="9">
        <f t="shared" ref="E83:I83" si="41">+E84+E85+E86+E87</f>
        <v>0</v>
      </c>
      <c r="F83" s="9">
        <f t="shared" si="41"/>
        <v>0</v>
      </c>
      <c r="G83" s="9">
        <f t="shared" si="39"/>
        <v>0</v>
      </c>
      <c r="H83" s="9">
        <f t="shared" si="41"/>
        <v>0</v>
      </c>
      <c r="I83" s="9">
        <f t="shared" si="41"/>
        <v>0</v>
      </c>
      <c r="J83" s="55">
        <f t="shared" si="40"/>
        <v>0</v>
      </c>
      <c r="K83" s="55">
        <f t="shared" ref="K83:L83" si="42">+K84+K85+K86+K87</f>
        <v>0</v>
      </c>
      <c r="L83" s="55">
        <f t="shared" si="42"/>
        <v>0</v>
      </c>
      <c r="M83" s="45">
        <f t="shared" si="35"/>
        <v>0</v>
      </c>
      <c r="N83" s="45">
        <f t="shared" si="36"/>
        <v>0</v>
      </c>
      <c r="O83" s="45">
        <f t="shared" si="37"/>
        <v>0</v>
      </c>
      <c r="P83" s="45">
        <f t="shared" si="32"/>
        <v>0</v>
      </c>
      <c r="Q83" s="45">
        <f t="shared" si="33"/>
        <v>0</v>
      </c>
      <c r="R83" s="45">
        <f t="shared" si="34"/>
        <v>0</v>
      </c>
    </row>
    <row r="84" spans="1:28" x14ac:dyDescent="0.2">
      <c r="A84" s="15" t="s">
        <v>58</v>
      </c>
      <c r="B84" s="69" t="s">
        <v>124</v>
      </c>
      <c r="C84" s="69" t="s">
        <v>124</v>
      </c>
      <c r="D84" s="9">
        <f t="shared" si="38"/>
        <v>0</v>
      </c>
      <c r="E84" s="37"/>
      <c r="F84" s="37"/>
      <c r="G84" s="9">
        <f t="shared" si="39"/>
        <v>0</v>
      </c>
      <c r="H84" s="37"/>
      <c r="I84" s="37"/>
      <c r="J84" s="55">
        <f t="shared" si="40"/>
        <v>0</v>
      </c>
      <c r="K84" s="56"/>
      <c r="L84" s="56"/>
      <c r="M84" s="45">
        <f t="shared" si="35"/>
        <v>0</v>
      </c>
      <c r="N84" s="45">
        <f t="shared" si="36"/>
        <v>0</v>
      </c>
      <c r="O84" s="45">
        <f t="shared" si="37"/>
        <v>0</v>
      </c>
      <c r="P84" s="45">
        <f t="shared" si="32"/>
        <v>0</v>
      </c>
      <c r="Q84" s="45">
        <f t="shared" si="33"/>
        <v>0</v>
      </c>
      <c r="R84" s="45">
        <f t="shared" si="34"/>
        <v>0</v>
      </c>
    </row>
    <row r="85" spans="1:28" x14ac:dyDescent="0.2">
      <c r="A85" s="15" t="s">
        <v>59</v>
      </c>
      <c r="B85" s="69" t="s">
        <v>124</v>
      </c>
      <c r="C85" s="69" t="s">
        <v>124</v>
      </c>
      <c r="D85" s="9">
        <f t="shared" si="38"/>
        <v>0</v>
      </c>
      <c r="E85" s="37"/>
      <c r="F85" s="37"/>
      <c r="G85" s="9">
        <f t="shared" si="39"/>
        <v>0</v>
      </c>
      <c r="H85" s="37"/>
      <c r="I85" s="37"/>
      <c r="J85" s="55">
        <f t="shared" si="40"/>
        <v>0</v>
      </c>
      <c r="K85" s="56"/>
      <c r="L85" s="56"/>
      <c r="M85" s="45">
        <f t="shared" si="35"/>
        <v>0</v>
      </c>
      <c r="N85" s="45">
        <f t="shared" si="36"/>
        <v>0</v>
      </c>
      <c r="O85" s="45">
        <f t="shared" si="37"/>
        <v>0</v>
      </c>
      <c r="P85" s="45">
        <f t="shared" si="32"/>
        <v>0</v>
      </c>
      <c r="Q85" s="45">
        <f t="shared" si="33"/>
        <v>0</v>
      </c>
      <c r="R85" s="45">
        <f t="shared" si="34"/>
        <v>0</v>
      </c>
    </row>
    <row r="86" spans="1:28" x14ac:dyDescent="0.2">
      <c r="A86" s="15" t="s">
        <v>60</v>
      </c>
      <c r="B86" s="69" t="s">
        <v>124</v>
      </c>
      <c r="C86" s="69" t="s">
        <v>124</v>
      </c>
      <c r="D86" s="9">
        <f t="shared" si="38"/>
        <v>0</v>
      </c>
      <c r="E86" s="37"/>
      <c r="F86" s="37"/>
      <c r="G86" s="9">
        <f t="shared" si="39"/>
        <v>0</v>
      </c>
      <c r="H86" s="37"/>
      <c r="I86" s="37"/>
      <c r="J86" s="55">
        <f t="shared" si="40"/>
        <v>0</v>
      </c>
      <c r="K86" s="56"/>
      <c r="L86" s="56"/>
      <c r="M86" s="45">
        <f t="shared" si="35"/>
        <v>0</v>
      </c>
      <c r="N86" s="45">
        <f t="shared" si="36"/>
        <v>0</v>
      </c>
      <c r="O86" s="45">
        <f t="shared" si="37"/>
        <v>0</v>
      </c>
      <c r="P86" s="45">
        <f t="shared" si="32"/>
        <v>0</v>
      </c>
      <c r="Q86" s="45">
        <f t="shared" si="33"/>
        <v>0</v>
      </c>
      <c r="R86" s="45">
        <f t="shared" si="34"/>
        <v>0</v>
      </c>
    </row>
    <row r="87" spans="1:28" x14ac:dyDescent="0.2">
      <c r="A87" s="15" t="s">
        <v>61</v>
      </c>
      <c r="B87" s="69" t="s">
        <v>124</v>
      </c>
      <c r="C87" s="69" t="s">
        <v>124</v>
      </c>
      <c r="D87" s="9">
        <f t="shared" si="38"/>
        <v>0</v>
      </c>
      <c r="E87" s="37"/>
      <c r="F87" s="37"/>
      <c r="G87" s="9">
        <f t="shared" si="39"/>
        <v>0</v>
      </c>
      <c r="H87" s="37"/>
      <c r="I87" s="37"/>
      <c r="J87" s="55">
        <f t="shared" si="40"/>
        <v>0</v>
      </c>
      <c r="K87" s="56"/>
      <c r="L87" s="56"/>
      <c r="M87" s="45">
        <f t="shared" si="35"/>
        <v>0</v>
      </c>
      <c r="N87" s="45">
        <f t="shared" si="36"/>
        <v>0</v>
      </c>
      <c r="O87" s="45">
        <f t="shared" si="37"/>
        <v>0</v>
      </c>
      <c r="P87" s="45">
        <f t="shared" si="32"/>
        <v>0</v>
      </c>
      <c r="Q87" s="45">
        <f t="shared" si="33"/>
        <v>0</v>
      </c>
      <c r="R87" s="45">
        <f t="shared" si="34"/>
        <v>0</v>
      </c>
    </row>
    <row r="88" spans="1:28" x14ac:dyDescent="0.2">
      <c r="A88" s="11" t="s">
        <v>62</v>
      </c>
      <c r="B88" s="66"/>
      <c r="C88" s="66"/>
      <c r="D88" s="9">
        <f t="shared" si="38"/>
        <v>0</v>
      </c>
      <c r="E88" s="9">
        <f t="shared" ref="E88:I88" si="43">+E89+E90+E91</f>
        <v>0</v>
      </c>
      <c r="F88" s="9">
        <f t="shared" si="43"/>
        <v>0</v>
      </c>
      <c r="G88" s="9">
        <f t="shared" si="39"/>
        <v>0</v>
      </c>
      <c r="H88" s="9">
        <f t="shared" si="43"/>
        <v>0</v>
      </c>
      <c r="I88" s="9">
        <f t="shared" si="43"/>
        <v>0</v>
      </c>
      <c r="J88" s="55">
        <f t="shared" si="40"/>
        <v>0</v>
      </c>
      <c r="K88" s="55">
        <f t="shared" ref="K88:L88" si="44">+K89+K90+K91</f>
        <v>0</v>
      </c>
      <c r="L88" s="55">
        <f t="shared" si="44"/>
        <v>0</v>
      </c>
      <c r="M88" s="45">
        <f t="shared" si="35"/>
        <v>0</v>
      </c>
      <c r="N88" s="45">
        <f t="shared" si="36"/>
        <v>0</v>
      </c>
      <c r="O88" s="45">
        <f t="shared" si="37"/>
        <v>0</v>
      </c>
      <c r="P88" s="45">
        <f t="shared" si="32"/>
        <v>0</v>
      </c>
      <c r="Q88" s="45">
        <f t="shared" si="33"/>
        <v>0</v>
      </c>
      <c r="R88" s="45">
        <f t="shared" si="34"/>
        <v>0</v>
      </c>
    </row>
    <row r="89" spans="1:28" x14ac:dyDescent="0.2">
      <c r="A89" s="15" t="s">
        <v>63</v>
      </c>
      <c r="B89" s="69" t="s">
        <v>124</v>
      </c>
      <c r="C89" s="69" t="s">
        <v>124</v>
      </c>
      <c r="D89" s="9">
        <f t="shared" si="38"/>
        <v>0</v>
      </c>
      <c r="E89" s="37"/>
      <c r="F89" s="37"/>
      <c r="G89" s="9">
        <f t="shared" si="39"/>
        <v>0</v>
      </c>
      <c r="H89" s="37"/>
      <c r="I89" s="37"/>
      <c r="J89" s="55">
        <f t="shared" si="40"/>
        <v>0</v>
      </c>
      <c r="K89" s="56"/>
      <c r="L89" s="56"/>
      <c r="M89" s="45">
        <f t="shared" si="35"/>
        <v>0</v>
      </c>
      <c r="N89" s="45">
        <f t="shared" si="36"/>
        <v>0</v>
      </c>
      <c r="O89" s="45">
        <f t="shared" si="37"/>
        <v>0</v>
      </c>
      <c r="P89" s="45">
        <f t="shared" si="32"/>
        <v>0</v>
      </c>
      <c r="Q89" s="45">
        <f t="shared" si="33"/>
        <v>0</v>
      </c>
      <c r="R89" s="45">
        <f t="shared" si="34"/>
        <v>0</v>
      </c>
    </row>
    <row r="90" spans="1:28" x14ac:dyDescent="0.2">
      <c r="A90" s="15" t="s">
        <v>64</v>
      </c>
      <c r="B90" s="69" t="s">
        <v>124</v>
      </c>
      <c r="C90" s="69" t="s">
        <v>124</v>
      </c>
      <c r="D90" s="9">
        <f t="shared" si="38"/>
        <v>0</v>
      </c>
      <c r="E90" s="37"/>
      <c r="F90" s="37"/>
      <c r="G90" s="9">
        <f t="shared" si="39"/>
        <v>0</v>
      </c>
      <c r="H90" s="37"/>
      <c r="I90" s="37"/>
      <c r="J90" s="55">
        <f t="shared" si="40"/>
        <v>0</v>
      </c>
      <c r="K90" s="56"/>
      <c r="L90" s="56"/>
      <c r="M90" s="45">
        <f t="shared" si="35"/>
        <v>0</v>
      </c>
      <c r="N90" s="45">
        <f t="shared" si="36"/>
        <v>0</v>
      </c>
      <c r="O90" s="45">
        <f t="shared" si="37"/>
        <v>0</v>
      </c>
      <c r="P90" s="45">
        <f t="shared" si="32"/>
        <v>0</v>
      </c>
      <c r="Q90" s="45">
        <f t="shared" si="33"/>
        <v>0</v>
      </c>
      <c r="R90" s="45">
        <f t="shared" si="34"/>
        <v>0</v>
      </c>
    </row>
    <row r="91" spans="1:28" x14ac:dyDescent="0.2">
      <c r="A91" s="15" t="s">
        <v>65</v>
      </c>
      <c r="B91" s="69" t="s">
        <v>124</v>
      </c>
      <c r="C91" s="69" t="s">
        <v>124</v>
      </c>
      <c r="D91" s="9">
        <f t="shared" si="38"/>
        <v>0</v>
      </c>
      <c r="E91" s="37"/>
      <c r="F91" s="37"/>
      <c r="G91" s="9">
        <f t="shared" si="39"/>
        <v>0</v>
      </c>
      <c r="H91" s="37"/>
      <c r="I91" s="37"/>
      <c r="J91" s="55">
        <f t="shared" si="40"/>
        <v>0</v>
      </c>
      <c r="K91" s="56"/>
      <c r="L91" s="56"/>
      <c r="M91" s="45">
        <f t="shared" si="35"/>
        <v>0</v>
      </c>
      <c r="N91" s="45">
        <f t="shared" si="36"/>
        <v>0</v>
      </c>
      <c r="O91" s="45">
        <f t="shared" si="37"/>
        <v>0</v>
      </c>
      <c r="P91" s="45">
        <f t="shared" si="32"/>
        <v>0</v>
      </c>
      <c r="Q91" s="45">
        <f t="shared" si="33"/>
        <v>0</v>
      </c>
      <c r="R91" s="45">
        <f t="shared" si="34"/>
        <v>0</v>
      </c>
    </row>
    <row r="92" spans="1:28" s="18" customFormat="1" x14ac:dyDescent="0.2">
      <c r="A92" s="11" t="s">
        <v>66</v>
      </c>
      <c r="B92" s="75">
        <v>801.76</v>
      </c>
      <c r="C92" s="75">
        <v>557</v>
      </c>
      <c r="D92" s="9">
        <f t="shared" si="38"/>
        <v>74.97</v>
      </c>
      <c r="E92" s="9">
        <f t="shared" ref="E92:I92" si="45">+E93+E94+E95+E96+E97+E98+E99+E100+E101</f>
        <v>74.97</v>
      </c>
      <c r="F92" s="9">
        <f t="shared" si="45"/>
        <v>0</v>
      </c>
      <c r="G92" s="9">
        <f t="shared" si="39"/>
        <v>385.73</v>
      </c>
      <c r="H92" s="9">
        <f t="shared" si="45"/>
        <v>385.73</v>
      </c>
      <c r="I92" s="9">
        <f t="shared" si="45"/>
        <v>0</v>
      </c>
      <c r="J92" s="55">
        <f t="shared" si="40"/>
        <v>310.76</v>
      </c>
      <c r="K92" s="55">
        <f t="shared" ref="K92:L92" si="46">+K93+K94+K95+K96+K97+K98+K99+K100+K101</f>
        <v>310.76</v>
      </c>
      <c r="L92" s="55">
        <f t="shared" si="46"/>
        <v>0</v>
      </c>
      <c r="M92" s="45">
        <f t="shared" si="35"/>
        <v>74.970000000000027</v>
      </c>
      <c r="N92" s="45">
        <f t="shared" si="36"/>
        <v>74.970000000000027</v>
      </c>
      <c r="O92" s="45">
        <f t="shared" si="37"/>
        <v>0</v>
      </c>
      <c r="P92" s="45">
        <f t="shared" si="32"/>
        <v>0</v>
      </c>
      <c r="Q92" s="45">
        <f t="shared" si="33"/>
        <v>0</v>
      </c>
      <c r="R92" s="45">
        <f t="shared" si="34"/>
        <v>0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</row>
    <row r="93" spans="1:28" s="18" customFormat="1" x14ac:dyDescent="0.2">
      <c r="A93" s="15" t="s">
        <v>67</v>
      </c>
      <c r="B93" s="69" t="s">
        <v>124</v>
      </c>
      <c r="C93" s="69" t="s">
        <v>124</v>
      </c>
      <c r="D93" s="9">
        <f t="shared" si="38"/>
        <v>0</v>
      </c>
      <c r="E93" s="37"/>
      <c r="F93" s="37"/>
      <c r="G93" s="9">
        <f t="shared" si="39"/>
        <v>0</v>
      </c>
      <c r="H93" s="37"/>
      <c r="I93" s="37"/>
      <c r="J93" s="55">
        <f t="shared" si="40"/>
        <v>0</v>
      </c>
      <c r="K93" s="56"/>
      <c r="L93" s="56"/>
      <c r="M93" s="45">
        <f t="shared" si="35"/>
        <v>0</v>
      </c>
      <c r="N93" s="45">
        <f t="shared" si="36"/>
        <v>0</v>
      </c>
      <c r="O93" s="45">
        <f t="shared" si="37"/>
        <v>0</v>
      </c>
      <c r="P93" s="45">
        <f t="shared" si="32"/>
        <v>0</v>
      </c>
      <c r="Q93" s="45">
        <f t="shared" si="33"/>
        <v>0</v>
      </c>
      <c r="R93" s="45">
        <f t="shared" si="34"/>
        <v>0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</row>
    <row r="94" spans="1:28" s="18" customFormat="1" x14ac:dyDescent="0.2">
      <c r="A94" s="15" t="s">
        <v>68</v>
      </c>
      <c r="B94" s="69" t="s">
        <v>124</v>
      </c>
      <c r="C94" s="69" t="s">
        <v>124</v>
      </c>
      <c r="D94" s="9">
        <f t="shared" si="38"/>
        <v>0</v>
      </c>
      <c r="E94" s="37"/>
      <c r="F94" s="37"/>
      <c r="G94" s="9">
        <f t="shared" si="39"/>
        <v>0</v>
      </c>
      <c r="H94" s="37"/>
      <c r="I94" s="37"/>
      <c r="J94" s="55">
        <f t="shared" si="40"/>
        <v>0</v>
      </c>
      <c r="K94" s="56"/>
      <c r="L94" s="56"/>
      <c r="M94" s="45">
        <f t="shared" si="35"/>
        <v>0</v>
      </c>
      <c r="N94" s="45">
        <f t="shared" si="36"/>
        <v>0</v>
      </c>
      <c r="O94" s="45">
        <f t="shared" si="37"/>
        <v>0</v>
      </c>
      <c r="P94" s="45">
        <f t="shared" si="32"/>
        <v>0</v>
      </c>
      <c r="Q94" s="45">
        <f t="shared" si="33"/>
        <v>0</v>
      </c>
      <c r="R94" s="45">
        <f t="shared" si="34"/>
        <v>0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</row>
    <row r="95" spans="1:28" s="18" customFormat="1" x14ac:dyDescent="0.2">
      <c r="A95" s="15" t="s">
        <v>69</v>
      </c>
      <c r="B95" s="69" t="s">
        <v>124</v>
      </c>
      <c r="C95" s="69" t="s">
        <v>124</v>
      </c>
      <c r="D95" s="9">
        <f t="shared" si="38"/>
        <v>0</v>
      </c>
      <c r="E95" s="37"/>
      <c r="F95" s="37"/>
      <c r="G95" s="9">
        <f t="shared" si="39"/>
        <v>0</v>
      </c>
      <c r="H95" s="37"/>
      <c r="I95" s="37"/>
      <c r="J95" s="55">
        <f t="shared" si="40"/>
        <v>0</v>
      </c>
      <c r="K95" s="56"/>
      <c r="L95" s="56"/>
      <c r="M95" s="45">
        <f t="shared" si="35"/>
        <v>0</v>
      </c>
      <c r="N95" s="45">
        <f t="shared" si="36"/>
        <v>0</v>
      </c>
      <c r="O95" s="45">
        <f t="shared" si="37"/>
        <v>0</v>
      </c>
      <c r="P95" s="45">
        <f t="shared" si="32"/>
        <v>0</v>
      </c>
      <c r="Q95" s="45">
        <f t="shared" si="33"/>
        <v>0</v>
      </c>
      <c r="R95" s="45">
        <f t="shared" si="34"/>
        <v>0</v>
      </c>
      <c r="S95" s="45"/>
      <c r="T95" s="45"/>
      <c r="U95" s="45"/>
      <c r="V95" s="45"/>
      <c r="W95" s="45"/>
      <c r="X95" s="45"/>
      <c r="Y95" s="45"/>
      <c r="Z95" s="45"/>
      <c r="AA95" s="45"/>
      <c r="AB95" s="45"/>
    </row>
    <row r="96" spans="1:28" s="18" customFormat="1" x14ac:dyDescent="0.2">
      <c r="A96" s="15" t="s">
        <v>70</v>
      </c>
      <c r="B96" s="69" t="s">
        <v>124</v>
      </c>
      <c r="C96" s="69" t="s">
        <v>124</v>
      </c>
      <c r="D96" s="9">
        <f t="shared" si="38"/>
        <v>0</v>
      </c>
      <c r="E96" s="37"/>
      <c r="F96" s="37"/>
      <c r="G96" s="9">
        <f t="shared" si="39"/>
        <v>0</v>
      </c>
      <c r="H96" s="37"/>
      <c r="I96" s="37"/>
      <c r="J96" s="55">
        <f t="shared" si="40"/>
        <v>0</v>
      </c>
      <c r="K96" s="56"/>
      <c r="L96" s="56"/>
      <c r="M96" s="45">
        <f t="shared" si="35"/>
        <v>0</v>
      </c>
      <c r="N96" s="45">
        <f t="shared" si="36"/>
        <v>0</v>
      </c>
      <c r="O96" s="45">
        <f t="shared" si="37"/>
        <v>0</v>
      </c>
      <c r="P96" s="45">
        <f t="shared" si="32"/>
        <v>0</v>
      </c>
      <c r="Q96" s="45">
        <f t="shared" si="33"/>
        <v>0</v>
      </c>
      <c r="R96" s="45">
        <f t="shared" si="34"/>
        <v>0</v>
      </c>
      <c r="S96" s="45"/>
      <c r="T96" s="45"/>
      <c r="U96" s="45"/>
      <c r="V96" s="45"/>
      <c r="W96" s="45"/>
      <c r="X96" s="45"/>
      <c r="Y96" s="45"/>
      <c r="Z96" s="45"/>
      <c r="AA96" s="45"/>
      <c r="AB96" s="45"/>
    </row>
    <row r="97" spans="1:28" s="18" customFormat="1" x14ac:dyDescent="0.2">
      <c r="A97" s="15" t="s">
        <v>71</v>
      </c>
      <c r="B97" s="69" t="s">
        <v>124</v>
      </c>
      <c r="C97" s="69" t="s">
        <v>124</v>
      </c>
      <c r="D97" s="9">
        <f t="shared" si="38"/>
        <v>74.97</v>
      </c>
      <c r="E97" s="37">
        <v>74.97</v>
      </c>
      <c r="F97" s="37"/>
      <c r="G97" s="9">
        <f t="shared" si="39"/>
        <v>385.73</v>
      </c>
      <c r="H97" s="44">
        <v>385.73</v>
      </c>
      <c r="I97" s="37"/>
      <c r="J97" s="55">
        <f t="shared" si="40"/>
        <v>310.76</v>
      </c>
      <c r="K97" s="56">
        <v>310.76</v>
      </c>
      <c r="L97" s="56"/>
      <c r="M97" s="45">
        <f t="shared" si="35"/>
        <v>74.970000000000027</v>
      </c>
      <c r="N97" s="45">
        <f t="shared" si="36"/>
        <v>74.970000000000027</v>
      </c>
      <c r="O97" s="45">
        <f t="shared" si="37"/>
        <v>0</v>
      </c>
      <c r="P97" s="45">
        <f t="shared" si="32"/>
        <v>0</v>
      </c>
      <c r="Q97" s="45">
        <f t="shared" si="33"/>
        <v>0</v>
      </c>
      <c r="R97" s="45">
        <f t="shared" si="34"/>
        <v>0</v>
      </c>
      <c r="S97" s="45"/>
      <c r="T97" s="45"/>
      <c r="U97" s="45"/>
      <c r="V97" s="45"/>
      <c r="W97" s="45"/>
      <c r="X97" s="45"/>
      <c r="Y97" s="45"/>
      <c r="Z97" s="45"/>
      <c r="AA97" s="45"/>
      <c r="AB97" s="45"/>
    </row>
    <row r="98" spans="1:28" s="18" customFormat="1" x14ac:dyDescent="0.2">
      <c r="A98" s="15" t="s">
        <v>72</v>
      </c>
      <c r="B98" s="69" t="s">
        <v>124</v>
      </c>
      <c r="C98" s="69" t="s">
        <v>124</v>
      </c>
      <c r="D98" s="9">
        <f t="shared" si="38"/>
        <v>0</v>
      </c>
      <c r="E98" s="37"/>
      <c r="F98" s="37"/>
      <c r="G98" s="9">
        <f t="shared" si="39"/>
        <v>0</v>
      </c>
      <c r="H98" s="37"/>
      <c r="I98" s="37"/>
      <c r="J98" s="55">
        <f t="shared" si="40"/>
        <v>0</v>
      </c>
      <c r="K98" s="56"/>
      <c r="L98" s="56"/>
      <c r="M98" s="45">
        <f t="shared" si="35"/>
        <v>0</v>
      </c>
      <c r="N98" s="45">
        <f t="shared" si="36"/>
        <v>0</v>
      </c>
      <c r="O98" s="45">
        <f t="shared" si="37"/>
        <v>0</v>
      </c>
      <c r="P98" s="45">
        <f t="shared" si="32"/>
        <v>0</v>
      </c>
      <c r="Q98" s="45">
        <f t="shared" si="33"/>
        <v>0</v>
      </c>
      <c r="R98" s="45">
        <f t="shared" si="34"/>
        <v>0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</row>
    <row r="99" spans="1:28" s="18" customFormat="1" x14ac:dyDescent="0.2">
      <c r="A99" s="15" t="s">
        <v>73</v>
      </c>
      <c r="B99" s="69" t="s">
        <v>124</v>
      </c>
      <c r="C99" s="69" t="s">
        <v>124</v>
      </c>
      <c r="D99" s="9">
        <f t="shared" si="38"/>
        <v>0</v>
      </c>
      <c r="E99" s="37"/>
      <c r="F99" s="37"/>
      <c r="G99" s="9">
        <f t="shared" si="39"/>
        <v>0</v>
      </c>
      <c r="H99" s="37"/>
      <c r="I99" s="37"/>
      <c r="J99" s="55">
        <f t="shared" si="40"/>
        <v>0</v>
      </c>
      <c r="K99" s="56"/>
      <c r="L99" s="56"/>
      <c r="M99" s="45">
        <f t="shared" si="35"/>
        <v>0</v>
      </c>
      <c r="N99" s="45">
        <f t="shared" si="36"/>
        <v>0</v>
      </c>
      <c r="O99" s="45">
        <f t="shared" si="37"/>
        <v>0</v>
      </c>
      <c r="P99" s="45">
        <f t="shared" si="32"/>
        <v>0</v>
      </c>
      <c r="Q99" s="45">
        <f t="shared" si="33"/>
        <v>0</v>
      </c>
      <c r="R99" s="45">
        <f t="shared" si="34"/>
        <v>0</v>
      </c>
      <c r="S99" s="45"/>
      <c r="T99" s="45"/>
      <c r="U99" s="45"/>
      <c r="V99" s="45"/>
      <c r="W99" s="45"/>
      <c r="X99" s="45"/>
      <c r="Y99" s="45"/>
      <c r="Z99" s="45"/>
      <c r="AA99" s="45"/>
      <c r="AB99" s="45"/>
    </row>
    <row r="100" spans="1:28" s="18" customFormat="1" x14ac:dyDescent="0.2">
      <c r="A100" s="15" t="s">
        <v>74</v>
      </c>
      <c r="B100" s="69" t="s">
        <v>124</v>
      </c>
      <c r="C100" s="69" t="s">
        <v>124</v>
      </c>
      <c r="D100" s="9">
        <f t="shared" si="38"/>
        <v>0</v>
      </c>
      <c r="E100" s="37"/>
      <c r="F100" s="37"/>
      <c r="G100" s="9">
        <f t="shared" si="39"/>
        <v>0</v>
      </c>
      <c r="H100" s="37"/>
      <c r="I100" s="37"/>
      <c r="J100" s="55">
        <f t="shared" si="40"/>
        <v>0</v>
      </c>
      <c r="K100" s="56"/>
      <c r="L100" s="56"/>
      <c r="M100" s="45">
        <f t="shared" si="35"/>
        <v>0</v>
      </c>
      <c r="N100" s="45">
        <f t="shared" si="36"/>
        <v>0</v>
      </c>
      <c r="O100" s="45">
        <f t="shared" si="37"/>
        <v>0</v>
      </c>
      <c r="P100" s="45">
        <f t="shared" si="32"/>
        <v>0</v>
      </c>
      <c r="Q100" s="45">
        <f t="shared" si="33"/>
        <v>0</v>
      </c>
      <c r="R100" s="45">
        <f t="shared" si="34"/>
        <v>0</v>
      </c>
      <c r="S100" s="45"/>
      <c r="T100" s="45"/>
      <c r="U100" s="45"/>
      <c r="V100" s="45"/>
      <c r="W100" s="45"/>
      <c r="X100" s="45"/>
      <c r="Y100" s="45"/>
      <c r="Z100" s="45"/>
      <c r="AA100" s="45"/>
      <c r="AB100" s="45"/>
    </row>
    <row r="101" spans="1:28" s="18" customFormat="1" x14ac:dyDescent="0.2">
      <c r="A101" s="15" t="s">
        <v>75</v>
      </c>
      <c r="B101" s="69" t="s">
        <v>124</v>
      </c>
      <c r="C101" s="69" t="s">
        <v>124</v>
      </c>
      <c r="D101" s="9">
        <f t="shared" si="38"/>
        <v>0</v>
      </c>
      <c r="E101" s="37"/>
      <c r="F101" s="37"/>
      <c r="G101" s="9">
        <f t="shared" si="39"/>
        <v>0</v>
      </c>
      <c r="H101" s="37"/>
      <c r="I101" s="37"/>
      <c r="J101" s="55">
        <f t="shared" si="40"/>
        <v>0</v>
      </c>
      <c r="K101" s="56"/>
      <c r="L101" s="56"/>
      <c r="M101" s="45">
        <f t="shared" si="35"/>
        <v>0</v>
      </c>
      <c r="N101" s="45">
        <f t="shared" si="36"/>
        <v>0</v>
      </c>
      <c r="O101" s="45">
        <f t="shared" si="37"/>
        <v>0</v>
      </c>
      <c r="P101" s="45">
        <f t="shared" si="32"/>
        <v>0</v>
      </c>
      <c r="Q101" s="45">
        <f t="shared" si="33"/>
        <v>0</v>
      </c>
      <c r="R101" s="45">
        <f t="shared" si="34"/>
        <v>0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</row>
    <row r="102" spans="1:28" x14ac:dyDescent="0.2">
      <c r="A102" s="11" t="s">
        <v>76</v>
      </c>
      <c r="B102" s="66"/>
      <c r="C102" s="67"/>
      <c r="D102" s="9">
        <f t="shared" si="38"/>
        <v>0</v>
      </c>
      <c r="E102" s="37"/>
      <c r="F102" s="37"/>
      <c r="G102" s="9">
        <f t="shared" si="39"/>
        <v>0</v>
      </c>
      <c r="H102" s="37"/>
      <c r="I102" s="37"/>
      <c r="J102" s="55">
        <f t="shared" si="40"/>
        <v>0</v>
      </c>
      <c r="K102" s="56"/>
      <c r="L102" s="56"/>
      <c r="M102" s="45">
        <f t="shared" si="35"/>
        <v>0</v>
      </c>
      <c r="N102" s="45">
        <f t="shared" si="36"/>
        <v>0</v>
      </c>
      <c r="O102" s="45">
        <f t="shared" si="37"/>
        <v>0</v>
      </c>
      <c r="P102" s="45">
        <f t="shared" si="32"/>
        <v>0</v>
      </c>
      <c r="Q102" s="45">
        <f t="shared" si="33"/>
        <v>0</v>
      </c>
      <c r="R102" s="45">
        <f t="shared" si="34"/>
        <v>0</v>
      </c>
    </row>
    <row r="103" spans="1:28" x14ac:dyDescent="0.2">
      <c r="A103" s="11" t="s">
        <v>77</v>
      </c>
      <c r="B103" s="66"/>
      <c r="C103" s="66"/>
      <c r="D103" s="9">
        <f t="shared" si="38"/>
        <v>0</v>
      </c>
      <c r="E103" s="9">
        <f t="shared" ref="E103:I103" si="47">+E104+E105+E106+E107+E108+E109+E110+E111+E112+E113+E114+E115+E116+E117</f>
        <v>0</v>
      </c>
      <c r="F103" s="9">
        <f t="shared" si="47"/>
        <v>0</v>
      </c>
      <c r="G103" s="9">
        <f t="shared" si="39"/>
        <v>0</v>
      </c>
      <c r="H103" s="9">
        <f t="shared" si="47"/>
        <v>0</v>
      </c>
      <c r="I103" s="9">
        <f t="shared" si="47"/>
        <v>0</v>
      </c>
      <c r="J103" s="55">
        <f t="shared" si="40"/>
        <v>0</v>
      </c>
      <c r="K103" s="55">
        <f t="shared" ref="K103:L103" si="48">+K104+K105+K106+K107+K108+K109+K110+K111+K112+K113+K114+K115+K116+K117</f>
        <v>0</v>
      </c>
      <c r="L103" s="55">
        <f t="shared" si="48"/>
        <v>0</v>
      </c>
      <c r="M103" s="45">
        <f t="shared" si="35"/>
        <v>0</v>
      </c>
      <c r="N103" s="45">
        <f t="shared" si="36"/>
        <v>0</v>
      </c>
      <c r="O103" s="45">
        <f t="shared" si="37"/>
        <v>0</v>
      </c>
      <c r="P103" s="45">
        <f t="shared" si="32"/>
        <v>0</v>
      </c>
      <c r="Q103" s="45">
        <f t="shared" si="33"/>
        <v>0</v>
      </c>
      <c r="R103" s="45">
        <f t="shared" si="34"/>
        <v>0</v>
      </c>
    </row>
    <row r="104" spans="1:28" x14ac:dyDescent="0.2">
      <c r="A104" s="15" t="s">
        <v>78</v>
      </c>
      <c r="B104" s="69" t="s">
        <v>124</v>
      </c>
      <c r="C104" s="69" t="s">
        <v>124</v>
      </c>
      <c r="D104" s="9">
        <f t="shared" si="38"/>
        <v>0</v>
      </c>
      <c r="E104" s="37"/>
      <c r="F104" s="37"/>
      <c r="G104" s="9">
        <f t="shared" si="39"/>
        <v>0</v>
      </c>
      <c r="H104" s="37"/>
      <c r="I104" s="37"/>
      <c r="J104" s="55">
        <f t="shared" si="40"/>
        <v>0</v>
      </c>
      <c r="K104" s="56"/>
      <c r="L104" s="56"/>
      <c r="M104" s="45">
        <f t="shared" si="35"/>
        <v>0</v>
      </c>
      <c r="N104" s="45">
        <f t="shared" si="36"/>
        <v>0</v>
      </c>
      <c r="O104" s="45">
        <f t="shared" si="37"/>
        <v>0</v>
      </c>
      <c r="P104" s="45">
        <f t="shared" si="32"/>
        <v>0</v>
      </c>
      <c r="Q104" s="45">
        <f t="shared" si="33"/>
        <v>0</v>
      </c>
      <c r="R104" s="45">
        <f t="shared" si="34"/>
        <v>0</v>
      </c>
    </row>
    <row r="105" spans="1:28" x14ac:dyDescent="0.2">
      <c r="A105" s="15" t="s">
        <v>79</v>
      </c>
      <c r="B105" s="69" t="s">
        <v>124</v>
      </c>
      <c r="C105" s="69" t="s">
        <v>124</v>
      </c>
      <c r="D105" s="9">
        <f t="shared" si="38"/>
        <v>0</v>
      </c>
      <c r="E105" s="37"/>
      <c r="F105" s="37"/>
      <c r="G105" s="9">
        <f t="shared" si="39"/>
        <v>0</v>
      </c>
      <c r="H105" s="37"/>
      <c r="I105" s="37"/>
      <c r="J105" s="55">
        <f t="shared" si="40"/>
        <v>0</v>
      </c>
      <c r="K105" s="56"/>
      <c r="L105" s="56"/>
      <c r="M105" s="45">
        <f t="shared" si="35"/>
        <v>0</v>
      </c>
      <c r="N105" s="45">
        <f t="shared" si="36"/>
        <v>0</v>
      </c>
      <c r="O105" s="45">
        <f t="shared" si="37"/>
        <v>0</v>
      </c>
      <c r="P105" s="45">
        <f t="shared" si="32"/>
        <v>0</v>
      </c>
      <c r="Q105" s="45">
        <f t="shared" si="33"/>
        <v>0</v>
      </c>
      <c r="R105" s="45">
        <f t="shared" si="34"/>
        <v>0</v>
      </c>
    </row>
    <row r="106" spans="1:28" x14ac:dyDescent="0.2">
      <c r="A106" s="15" t="s">
        <v>80</v>
      </c>
      <c r="B106" s="69" t="s">
        <v>124</v>
      </c>
      <c r="C106" s="69" t="s">
        <v>124</v>
      </c>
      <c r="D106" s="9">
        <f t="shared" si="38"/>
        <v>0</v>
      </c>
      <c r="E106" s="37"/>
      <c r="F106" s="37"/>
      <c r="G106" s="9">
        <f t="shared" si="39"/>
        <v>0</v>
      </c>
      <c r="H106" s="37"/>
      <c r="I106" s="37"/>
      <c r="J106" s="55">
        <f t="shared" si="40"/>
        <v>0</v>
      </c>
      <c r="K106" s="56"/>
      <c r="L106" s="56"/>
      <c r="M106" s="45">
        <f t="shared" si="35"/>
        <v>0</v>
      </c>
      <c r="N106" s="45">
        <f t="shared" si="36"/>
        <v>0</v>
      </c>
      <c r="O106" s="45">
        <f t="shared" si="37"/>
        <v>0</v>
      </c>
      <c r="P106" s="45">
        <f t="shared" si="32"/>
        <v>0</v>
      </c>
      <c r="Q106" s="45">
        <f t="shared" si="33"/>
        <v>0</v>
      </c>
      <c r="R106" s="45">
        <f t="shared" si="34"/>
        <v>0</v>
      </c>
    </row>
    <row r="107" spans="1:28" x14ac:dyDescent="0.2">
      <c r="A107" s="15" t="s">
        <v>81</v>
      </c>
      <c r="B107" s="69" t="s">
        <v>124</v>
      </c>
      <c r="C107" s="69" t="s">
        <v>124</v>
      </c>
      <c r="D107" s="9">
        <f t="shared" si="38"/>
        <v>0</v>
      </c>
      <c r="E107" s="37"/>
      <c r="F107" s="37"/>
      <c r="G107" s="9">
        <f t="shared" si="39"/>
        <v>0</v>
      </c>
      <c r="H107" s="37"/>
      <c r="I107" s="37"/>
      <c r="J107" s="55">
        <f t="shared" si="40"/>
        <v>0</v>
      </c>
      <c r="K107" s="56"/>
      <c r="L107" s="56"/>
      <c r="M107" s="45">
        <f t="shared" si="35"/>
        <v>0</v>
      </c>
      <c r="N107" s="45">
        <f t="shared" si="36"/>
        <v>0</v>
      </c>
      <c r="O107" s="45">
        <f t="shared" si="37"/>
        <v>0</v>
      </c>
      <c r="P107" s="45">
        <f t="shared" si="32"/>
        <v>0</v>
      </c>
      <c r="Q107" s="45">
        <f t="shared" si="33"/>
        <v>0</v>
      </c>
      <c r="R107" s="45">
        <f t="shared" si="34"/>
        <v>0</v>
      </c>
    </row>
    <row r="108" spans="1:28" x14ac:dyDescent="0.2">
      <c r="A108" s="15" t="s">
        <v>82</v>
      </c>
      <c r="B108" s="69" t="s">
        <v>124</v>
      </c>
      <c r="C108" s="69" t="s">
        <v>124</v>
      </c>
      <c r="D108" s="9">
        <f t="shared" si="38"/>
        <v>0</v>
      </c>
      <c r="E108" s="37"/>
      <c r="F108" s="37"/>
      <c r="G108" s="9">
        <f t="shared" si="39"/>
        <v>0</v>
      </c>
      <c r="H108" s="37"/>
      <c r="I108" s="37"/>
      <c r="J108" s="55">
        <f t="shared" si="40"/>
        <v>0</v>
      </c>
      <c r="K108" s="56"/>
      <c r="L108" s="56"/>
      <c r="M108" s="45">
        <f t="shared" si="35"/>
        <v>0</v>
      </c>
      <c r="N108" s="45">
        <f t="shared" si="36"/>
        <v>0</v>
      </c>
      <c r="O108" s="45">
        <f t="shared" si="37"/>
        <v>0</v>
      </c>
      <c r="P108" s="45">
        <f t="shared" si="32"/>
        <v>0</v>
      </c>
      <c r="Q108" s="45">
        <f t="shared" si="33"/>
        <v>0</v>
      </c>
      <c r="R108" s="45">
        <f t="shared" si="34"/>
        <v>0</v>
      </c>
    </row>
    <row r="109" spans="1:28" x14ac:dyDescent="0.2">
      <c r="A109" s="17" t="s">
        <v>83</v>
      </c>
      <c r="B109" s="69" t="s">
        <v>124</v>
      </c>
      <c r="C109" s="69" t="s">
        <v>124</v>
      </c>
      <c r="D109" s="9">
        <f t="shared" si="38"/>
        <v>0</v>
      </c>
      <c r="E109" s="37"/>
      <c r="F109" s="37"/>
      <c r="G109" s="9">
        <f t="shared" si="39"/>
        <v>0</v>
      </c>
      <c r="H109" s="37"/>
      <c r="I109" s="37"/>
      <c r="J109" s="55">
        <f t="shared" si="40"/>
        <v>0</v>
      </c>
      <c r="K109" s="56"/>
      <c r="L109" s="56"/>
      <c r="M109" s="45">
        <f t="shared" si="35"/>
        <v>0</v>
      </c>
      <c r="N109" s="45">
        <f t="shared" si="36"/>
        <v>0</v>
      </c>
      <c r="O109" s="45">
        <f t="shared" si="37"/>
        <v>0</v>
      </c>
      <c r="P109" s="45">
        <f t="shared" si="32"/>
        <v>0</v>
      </c>
      <c r="Q109" s="45">
        <f t="shared" si="33"/>
        <v>0</v>
      </c>
      <c r="R109" s="45">
        <f t="shared" si="34"/>
        <v>0</v>
      </c>
    </row>
    <row r="110" spans="1:28" x14ac:dyDescent="0.2">
      <c r="A110" s="17" t="s">
        <v>84</v>
      </c>
      <c r="B110" s="69" t="s">
        <v>124</v>
      </c>
      <c r="C110" s="69" t="s">
        <v>124</v>
      </c>
      <c r="D110" s="9">
        <f t="shared" si="38"/>
        <v>0</v>
      </c>
      <c r="E110" s="37"/>
      <c r="F110" s="37"/>
      <c r="G110" s="9">
        <f t="shared" si="39"/>
        <v>0</v>
      </c>
      <c r="H110" s="37"/>
      <c r="I110" s="37"/>
      <c r="J110" s="55">
        <f t="shared" si="40"/>
        <v>0</v>
      </c>
      <c r="K110" s="56"/>
      <c r="L110" s="56"/>
      <c r="M110" s="45">
        <f t="shared" si="35"/>
        <v>0</v>
      </c>
      <c r="N110" s="45">
        <f t="shared" si="36"/>
        <v>0</v>
      </c>
      <c r="O110" s="45">
        <f t="shared" si="37"/>
        <v>0</v>
      </c>
      <c r="P110" s="45">
        <f t="shared" si="32"/>
        <v>0</v>
      </c>
      <c r="Q110" s="45">
        <f t="shared" si="33"/>
        <v>0</v>
      </c>
      <c r="R110" s="45">
        <f t="shared" si="34"/>
        <v>0</v>
      </c>
    </row>
    <row r="111" spans="1:28" s="18" customFormat="1" x14ac:dyDescent="0.2">
      <c r="A111" s="22" t="s">
        <v>85</v>
      </c>
      <c r="B111" s="69" t="s">
        <v>124</v>
      </c>
      <c r="C111" s="69" t="s">
        <v>124</v>
      </c>
      <c r="D111" s="9">
        <f t="shared" si="38"/>
        <v>0</v>
      </c>
      <c r="E111" s="37"/>
      <c r="F111" s="37"/>
      <c r="G111" s="9">
        <f t="shared" si="39"/>
        <v>0</v>
      </c>
      <c r="H111" s="37"/>
      <c r="I111" s="37"/>
      <c r="J111" s="55">
        <f t="shared" si="40"/>
        <v>0</v>
      </c>
      <c r="K111" s="56"/>
      <c r="L111" s="56"/>
      <c r="M111" s="45">
        <f t="shared" si="35"/>
        <v>0</v>
      </c>
      <c r="N111" s="45">
        <f t="shared" si="36"/>
        <v>0</v>
      </c>
      <c r="O111" s="45">
        <f t="shared" si="37"/>
        <v>0</v>
      </c>
      <c r="P111" s="45">
        <f t="shared" si="32"/>
        <v>0</v>
      </c>
      <c r="Q111" s="45">
        <f t="shared" si="33"/>
        <v>0</v>
      </c>
      <c r="R111" s="45">
        <f t="shared" si="34"/>
        <v>0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5"/>
    </row>
    <row r="112" spans="1:28" s="18" customFormat="1" x14ac:dyDescent="0.2">
      <c r="A112" s="22" t="s">
        <v>86</v>
      </c>
      <c r="B112" s="69" t="s">
        <v>124</v>
      </c>
      <c r="C112" s="69" t="s">
        <v>124</v>
      </c>
      <c r="D112" s="9">
        <f t="shared" si="38"/>
        <v>0</v>
      </c>
      <c r="E112" s="37"/>
      <c r="F112" s="37"/>
      <c r="G112" s="9">
        <f t="shared" si="39"/>
        <v>0</v>
      </c>
      <c r="H112" s="37"/>
      <c r="I112" s="37"/>
      <c r="J112" s="55">
        <f t="shared" si="40"/>
        <v>0</v>
      </c>
      <c r="K112" s="56"/>
      <c r="L112" s="56"/>
      <c r="M112" s="45">
        <f t="shared" si="35"/>
        <v>0</v>
      </c>
      <c r="N112" s="45">
        <f t="shared" si="36"/>
        <v>0</v>
      </c>
      <c r="O112" s="45">
        <f t="shared" si="37"/>
        <v>0</v>
      </c>
      <c r="P112" s="45">
        <f t="shared" si="32"/>
        <v>0</v>
      </c>
      <c r="Q112" s="45">
        <f t="shared" si="33"/>
        <v>0</v>
      </c>
      <c r="R112" s="45">
        <f t="shared" si="34"/>
        <v>0</v>
      </c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1:28" s="18" customFormat="1" x14ac:dyDescent="0.2">
      <c r="A113" s="22" t="s">
        <v>87</v>
      </c>
      <c r="B113" s="69" t="s">
        <v>124</v>
      </c>
      <c r="C113" s="69" t="s">
        <v>124</v>
      </c>
      <c r="D113" s="9">
        <f t="shared" si="38"/>
        <v>0</v>
      </c>
      <c r="E113" s="37"/>
      <c r="F113" s="37"/>
      <c r="G113" s="9">
        <f t="shared" si="39"/>
        <v>0</v>
      </c>
      <c r="H113" s="37"/>
      <c r="I113" s="37"/>
      <c r="J113" s="55">
        <f t="shared" si="40"/>
        <v>0</v>
      </c>
      <c r="K113" s="56"/>
      <c r="L113" s="56"/>
      <c r="M113" s="45">
        <f t="shared" si="35"/>
        <v>0</v>
      </c>
      <c r="N113" s="45">
        <f t="shared" si="36"/>
        <v>0</v>
      </c>
      <c r="O113" s="45">
        <f t="shared" si="37"/>
        <v>0</v>
      </c>
      <c r="P113" s="45">
        <f t="shared" si="32"/>
        <v>0</v>
      </c>
      <c r="Q113" s="45">
        <f t="shared" si="33"/>
        <v>0</v>
      </c>
      <c r="R113" s="45">
        <f t="shared" si="34"/>
        <v>0</v>
      </c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1:28" s="18" customFormat="1" ht="25.5" x14ac:dyDescent="0.2">
      <c r="A114" s="22" t="s">
        <v>88</v>
      </c>
      <c r="B114" s="69" t="s">
        <v>124</v>
      </c>
      <c r="C114" s="69" t="s">
        <v>124</v>
      </c>
      <c r="D114" s="9">
        <f t="shared" si="38"/>
        <v>0</v>
      </c>
      <c r="E114" s="37"/>
      <c r="F114" s="37"/>
      <c r="G114" s="9">
        <f t="shared" si="39"/>
        <v>0</v>
      </c>
      <c r="H114" s="37"/>
      <c r="I114" s="37"/>
      <c r="J114" s="55">
        <f t="shared" si="40"/>
        <v>0</v>
      </c>
      <c r="K114" s="56"/>
      <c r="L114" s="56"/>
      <c r="M114" s="45">
        <f t="shared" si="35"/>
        <v>0</v>
      </c>
      <c r="N114" s="45">
        <f t="shared" si="36"/>
        <v>0</v>
      </c>
      <c r="O114" s="45">
        <f t="shared" si="37"/>
        <v>0</v>
      </c>
      <c r="P114" s="45">
        <f t="shared" si="32"/>
        <v>0</v>
      </c>
      <c r="Q114" s="45">
        <f t="shared" si="33"/>
        <v>0</v>
      </c>
      <c r="R114" s="45">
        <f t="shared" si="34"/>
        <v>0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</row>
    <row r="115" spans="1:28" s="18" customFormat="1" x14ac:dyDescent="0.2">
      <c r="A115" s="22" t="s">
        <v>89</v>
      </c>
      <c r="B115" s="69" t="s">
        <v>124</v>
      </c>
      <c r="C115" s="69" t="s">
        <v>124</v>
      </c>
      <c r="D115" s="9">
        <f t="shared" si="38"/>
        <v>0</v>
      </c>
      <c r="E115" s="37"/>
      <c r="F115" s="37"/>
      <c r="G115" s="9">
        <f t="shared" si="39"/>
        <v>0</v>
      </c>
      <c r="H115" s="37"/>
      <c r="I115" s="37"/>
      <c r="J115" s="55">
        <f t="shared" si="40"/>
        <v>0</v>
      </c>
      <c r="K115" s="56"/>
      <c r="L115" s="56"/>
      <c r="M115" s="45">
        <f t="shared" si="35"/>
        <v>0</v>
      </c>
      <c r="N115" s="45">
        <f t="shared" si="36"/>
        <v>0</v>
      </c>
      <c r="O115" s="45">
        <f t="shared" si="37"/>
        <v>0</v>
      </c>
      <c r="P115" s="45">
        <f t="shared" si="32"/>
        <v>0</v>
      </c>
      <c r="Q115" s="45">
        <f t="shared" si="33"/>
        <v>0</v>
      </c>
      <c r="R115" s="45">
        <f t="shared" si="34"/>
        <v>0</v>
      </c>
      <c r="S115" s="45"/>
      <c r="T115" s="45"/>
      <c r="U115" s="45"/>
      <c r="V115" s="45"/>
      <c r="W115" s="45"/>
      <c r="X115" s="45"/>
      <c r="Y115" s="45"/>
      <c r="Z115" s="45"/>
      <c r="AA115" s="45"/>
      <c r="AB115" s="45"/>
    </row>
    <row r="116" spans="1:28" s="18" customFormat="1" x14ac:dyDescent="0.2">
      <c r="A116" s="22" t="s">
        <v>90</v>
      </c>
      <c r="B116" s="69" t="s">
        <v>124</v>
      </c>
      <c r="C116" s="69" t="s">
        <v>124</v>
      </c>
      <c r="D116" s="9">
        <f t="shared" si="38"/>
        <v>0</v>
      </c>
      <c r="E116" s="37"/>
      <c r="F116" s="37"/>
      <c r="G116" s="9">
        <f t="shared" si="39"/>
        <v>0</v>
      </c>
      <c r="H116" s="37"/>
      <c r="I116" s="37"/>
      <c r="J116" s="55">
        <f t="shared" si="40"/>
        <v>0</v>
      </c>
      <c r="K116" s="56"/>
      <c r="L116" s="56"/>
      <c r="M116" s="45">
        <f t="shared" si="35"/>
        <v>0</v>
      </c>
      <c r="N116" s="45">
        <f t="shared" si="36"/>
        <v>0</v>
      </c>
      <c r="O116" s="45">
        <f t="shared" si="37"/>
        <v>0</v>
      </c>
      <c r="P116" s="45">
        <f t="shared" si="32"/>
        <v>0</v>
      </c>
      <c r="Q116" s="45">
        <f t="shared" si="33"/>
        <v>0</v>
      </c>
      <c r="R116" s="45">
        <f t="shared" si="34"/>
        <v>0</v>
      </c>
      <c r="S116" s="45"/>
      <c r="T116" s="45"/>
      <c r="U116" s="45"/>
      <c r="V116" s="45"/>
      <c r="W116" s="45"/>
      <c r="X116" s="45"/>
      <c r="Y116" s="45"/>
      <c r="Z116" s="45"/>
      <c r="AA116" s="45"/>
      <c r="AB116" s="45"/>
    </row>
    <row r="117" spans="1:28" s="18" customFormat="1" x14ac:dyDescent="0.2">
      <c r="A117" s="22" t="s">
        <v>91</v>
      </c>
      <c r="B117" s="69" t="s">
        <v>124</v>
      </c>
      <c r="C117" s="69" t="s">
        <v>124</v>
      </c>
      <c r="D117" s="9">
        <f t="shared" si="38"/>
        <v>0</v>
      </c>
      <c r="E117" s="37"/>
      <c r="F117" s="37"/>
      <c r="G117" s="9">
        <f t="shared" si="39"/>
        <v>0</v>
      </c>
      <c r="H117" s="37"/>
      <c r="I117" s="37"/>
      <c r="J117" s="55">
        <f t="shared" si="40"/>
        <v>0</v>
      </c>
      <c r="K117" s="56"/>
      <c r="L117" s="56"/>
      <c r="M117" s="45">
        <f t="shared" si="35"/>
        <v>0</v>
      </c>
      <c r="N117" s="45">
        <f t="shared" si="36"/>
        <v>0</v>
      </c>
      <c r="O117" s="45">
        <f t="shared" si="37"/>
        <v>0</v>
      </c>
      <c r="P117" s="45">
        <f t="shared" si="32"/>
        <v>0</v>
      </c>
      <c r="Q117" s="45">
        <f t="shared" si="33"/>
        <v>0</v>
      </c>
      <c r="R117" s="45">
        <f t="shared" si="34"/>
        <v>0</v>
      </c>
      <c r="S117" s="45"/>
      <c r="T117" s="45"/>
      <c r="U117" s="45"/>
      <c r="V117" s="45"/>
      <c r="W117" s="45"/>
      <c r="X117" s="45"/>
      <c r="Y117" s="45"/>
      <c r="Z117" s="45"/>
      <c r="AA117" s="45"/>
      <c r="AB117" s="45"/>
    </row>
    <row r="118" spans="1:28" s="18" customFormat="1" x14ac:dyDescent="0.2">
      <c r="A118" s="11" t="s">
        <v>92</v>
      </c>
      <c r="B118" s="66">
        <f>+B119+B120</f>
        <v>0</v>
      </c>
      <c r="C118" s="66">
        <f>+C119+C120</f>
        <v>0</v>
      </c>
      <c r="D118" s="9">
        <f t="shared" si="38"/>
        <v>0</v>
      </c>
      <c r="E118" s="9">
        <f t="shared" ref="E118:F118" si="49">+E119+E120</f>
        <v>0</v>
      </c>
      <c r="F118" s="9">
        <f t="shared" si="49"/>
        <v>0</v>
      </c>
      <c r="G118" s="9">
        <f t="shared" si="39"/>
        <v>0</v>
      </c>
      <c r="H118" s="9">
        <f>+H119+H120</f>
        <v>0</v>
      </c>
      <c r="I118" s="9">
        <f>+I119+I120</f>
        <v>0</v>
      </c>
      <c r="J118" s="55">
        <f t="shared" si="40"/>
        <v>0</v>
      </c>
      <c r="K118" s="55">
        <f>+K119+K120</f>
        <v>0</v>
      </c>
      <c r="L118" s="55">
        <f>+L119+L120</f>
        <v>0</v>
      </c>
      <c r="M118" s="45">
        <f t="shared" si="35"/>
        <v>0</v>
      </c>
      <c r="N118" s="45">
        <f t="shared" si="36"/>
        <v>0</v>
      </c>
      <c r="O118" s="45">
        <f t="shared" si="37"/>
        <v>0</v>
      </c>
      <c r="P118" s="45">
        <f t="shared" si="32"/>
        <v>0</v>
      </c>
      <c r="Q118" s="45">
        <f t="shared" si="33"/>
        <v>0</v>
      </c>
      <c r="R118" s="45">
        <f t="shared" si="34"/>
        <v>0</v>
      </c>
      <c r="S118" s="45"/>
      <c r="T118" s="45"/>
      <c r="U118" s="45"/>
      <c r="V118" s="45"/>
      <c r="W118" s="45"/>
      <c r="X118" s="45"/>
      <c r="Y118" s="45"/>
      <c r="Z118" s="45"/>
      <c r="AA118" s="45"/>
      <c r="AB118" s="45"/>
    </row>
    <row r="119" spans="1:28" s="18" customFormat="1" x14ac:dyDescent="0.2">
      <c r="A119" s="22" t="s">
        <v>125</v>
      </c>
      <c r="B119" s="68"/>
      <c r="C119" s="67"/>
      <c r="D119" s="9">
        <f t="shared" si="38"/>
        <v>0</v>
      </c>
      <c r="E119" s="37"/>
      <c r="F119" s="37"/>
      <c r="G119" s="9">
        <f t="shared" si="39"/>
        <v>0</v>
      </c>
      <c r="H119" s="37"/>
      <c r="I119" s="37"/>
      <c r="J119" s="55">
        <f t="shared" si="40"/>
        <v>0</v>
      </c>
      <c r="K119" s="56"/>
      <c r="L119" s="56"/>
      <c r="M119" s="45">
        <f t="shared" si="35"/>
        <v>0</v>
      </c>
      <c r="N119" s="45">
        <f t="shared" si="36"/>
        <v>0</v>
      </c>
      <c r="O119" s="45">
        <f t="shared" si="37"/>
        <v>0</v>
      </c>
      <c r="P119" s="45">
        <f t="shared" si="32"/>
        <v>0</v>
      </c>
      <c r="Q119" s="45">
        <f t="shared" si="33"/>
        <v>0</v>
      </c>
      <c r="R119" s="45">
        <f t="shared" si="34"/>
        <v>0</v>
      </c>
      <c r="S119" s="45"/>
      <c r="T119" s="45"/>
      <c r="U119" s="45"/>
      <c r="V119" s="45"/>
      <c r="W119" s="45"/>
      <c r="X119" s="45"/>
      <c r="Y119" s="45"/>
      <c r="Z119" s="45"/>
      <c r="AA119" s="45"/>
      <c r="AB119" s="45"/>
    </row>
    <row r="120" spans="1:28" s="18" customFormat="1" x14ac:dyDescent="0.2">
      <c r="A120" s="22" t="s">
        <v>126</v>
      </c>
      <c r="B120" s="68"/>
      <c r="C120" s="67"/>
      <c r="D120" s="9">
        <f t="shared" si="38"/>
        <v>0</v>
      </c>
      <c r="E120" s="37"/>
      <c r="F120" s="37"/>
      <c r="G120" s="9">
        <f t="shared" si="39"/>
        <v>0</v>
      </c>
      <c r="H120" s="37"/>
      <c r="I120" s="37"/>
      <c r="J120" s="55">
        <f t="shared" si="40"/>
        <v>0</v>
      </c>
      <c r="K120" s="56"/>
      <c r="L120" s="56"/>
      <c r="M120" s="45">
        <f t="shared" si="35"/>
        <v>0</v>
      </c>
      <c r="N120" s="45">
        <f t="shared" si="36"/>
        <v>0</v>
      </c>
      <c r="O120" s="45">
        <f t="shared" si="37"/>
        <v>0</v>
      </c>
      <c r="P120" s="45">
        <f t="shared" si="32"/>
        <v>0</v>
      </c>
      <c r="Q120" s="45">
        <f t="shared" si="33"/>
        <v>0</v>
      </c>
      <c r="R120" s="45">
        <f t="shared" si="34"/>
        <v>0</v>
      </c>
      <c r="S120" s="45"/>
      <c r="T120" s="45"/>
      <c r="U120" s="45"/>
      <c r="V120" s="45"/>
      <c r="W120" s="45"/>
      <c r="X120" s="45"/>
      <c r="Y120" s="45"/>
      <c r="Z120" s="45"/>
      <c r="AA120" s="45"/>
      <c r="AB120" s="45"/>
    </row>
    <row r="121" spans="1:28" s="18" customFormat="1" ht="26.25" customHeight="1" x14ac:dyDescent="0.2">
      <c r="A121" s="11" t="s">
        <v>93</v>
      </c>
      <c r="B121" s="66">
        <f t="shared" ref="B121:I121" si="50">+B122+B134+B139+B140</f>
        <v>0</v>
      </c>
      <c r="C121" s="66">
        <f t="shared" si="50"/>
        <v>0</v>
      </c>
      <c r="D121" s="9">
        <f t="shared" si="38"/>
        <v>0</v>
      </c>
      <c r="E121" s="9">
        <f t="shared" si="50"/>
        <v>0</v>
      </c>
      <c r="F121" s="9">
        <f t="shared" si="50"/>
        <v>0</v>
      </c>
      <c r="G121" s="9">
        <f t="shared" si="39"/>
        <v>0</v>
      </c>
      <c r="H121" s="9">
        <f t="shared" si="50"/>
        <v>0</v>
      </c>
      <c r="I121" s="9">
        <f t="shared" si="50"/>
        <v>0</v>
      </c>
      <c r="J121" s="55">
        <f t="shared" si="40"/>
        <v>0</v>
      </c>
      <c r="K121" s="55">
        <f t="shared" ref="K121:L121" si="51">+K122+K134+K139+K140</f>
        <v>0</v>
      </c>
      <c r="L121" s="55">
        <f t="shared" si="51"/>
        <v>0</v>
      </c>
      <c r="M121" s="45">
        <f t="shared" si="35"/>
        <v>0</v>
      </c>
      <c r="N121" s="45">
        <f t="shared" si="36"/>
        <v>0</v>
      </c>
      <c r="O121" s="45">
        <f t="shared" si="37"/>
        <v>0</v>
      </c>
      <c r="P121" s="45">
        <f t="shared" si="32"/>
        <v>0</v>
      </c>
      <c r="Q121" s="45">
        <f t="shared" si="33"/>
        <v>0</v>
      </c>
      <c r="R121" s="45">
        <f t="shared" si="34"/>
        <v>0</v>
      </c>
      <c r="S121" s="45"/>
      <c r="T121" s="45"/>
      <c r="U121" s="45"/>
      <c r="V121" s="45"/>
      <c r="W121" s="45"/>
      <c r="X121" s="45"/>
      <c r="Y121" s="45"/>
      <c r="Z121" s="45"/>
      <c r="AA121" s="45"/>
      <c r="AB121" s="45"/>
    </row>
    <row r="122" spans="1:28" s="18" customFormat="1" x14ac:dyDescent="0.2">
      <c r="A122" s="23" t="s">
        <v>94</v>
      </c>
      <c r="B122" s="66">
        <f t="shared" ref="B122:I122" si="52">+B125+B123</f>
        <v>0</v>
      </c>
      <c r="C122" s="66">
        <f t="shared" si="52"/>
        <v>0</v>
      </c>
      <c r="D122" s="9">
        <f t="shared" si="38"/>
        <v>0</v>
      </c>
      <c r="E122" s="9">
        <f t="shared" si="52"/>
        <v>0</v>
      </c>
      <c r="F122" s="9">
        <f t="shared" si="52"/>
        <v>0</v>
      </c>
      <c r="G122" s="9">
        <f t="shared" si="39"/>
        <v>0</v>
      </c>
      <c r="H122" s="9">
        <f t="shared" si="52"/>
        <v>0</v>
      </c>
      <c r="I122" s="9">
        <f t="shared" si="52"/>
        <v>0</v>
      </c>
      <c r="J122" s="55">
        <f t="shared" si="40"/>
        <v>0</v>
      </c>
      <c r="K122" s="55">
        <f t="shared" ref="K122:L122" si="53">+K125+K123</f>
        <v>0</v>
      </c>
      <c r="L122" s="55">
        <f t="shared" si="53"/>
        <v>0</v>
      </c>
      <c r="M122" s="45">
        <f t="shared" si="35"/>
        <v>0</v>
      </c>
      <c r="N122" s="45">
        <f t="shared" si="36"/>
        <v>0</v>
      </c>
      <c r="O122" s="45">
        <f t="shared" si="37"/>
        <v>0</v>
      </c>
      <c r="P122" s="45">
        <f t="shared" si="32"/>
        <v>0</v>
      </c>
      <c r="Q122" s="45">
        <f t="shared" si="33"/>
        <v>0</v>
      </c>
      <c r="R122" s="45">
        <f t="shared" si="34"/>
        <v>0</v>
      </c>
      <c r="S122" s="45"/>
      <c r="T122" s="45"/>
      <c r="U122" s="45"/>
      <c r="V122" s="45"/>
      <c r="W122" s="45"/>
      <c r="X122" s="45"/>
      <c r="Y122" s="45"/>
      <c r="Z122" s="45"/>
      <c r="AA122" s="45"/>
      <c r="AB122" s="45"/>
    </row>
    <row r="123" spans="1:28" s="18" customFormat="1" x14ac:dyDescent="0.2">
      <c r="A123" s="23" t="s">
        <v>127</v>
      </c>
      <c r="B123" s="66"/>
      <c r="C123" s="66"/>
      <c r="D123" s="9">
        <f t="shared" si="38"/>
        <v>0</v>
      </c>
      <c r="E123" s="9">
        <f t="shared" ref="E123:I123" si="54">+E124</f>
        <v>0</v>
      </c>
      <c r="F123" s="9">
        <f t="shared" si="54"/>
        <v>0</v>
      </c>
      <c r="G123" s="9">
        <f t="shared" si="39"/>
        <v>0</v>
      </c>
      <c r="H123" s="9">
        <f t="shared" si="54"/>
        <v>0</v>
      </c>
      <c r="I123" s="9">
        <f t="shared" si="54"/>
        <v>0</v>
      </c>
      <c r="J123" s="55">
        <f t="shared" si="40"/>
        <v>0</v>
      </c>
      <c r="K123" s="55">
        <f t="shared" ref="K123:L123" si="55">+K124</f>
        <v>0</v>
      </c>
      <c r="L123" s="55">
        <f t="shared" si="55"/>
        <v>0</v>
      </c>
      <c r="M123" s="45">
        <f t="shared" si="35"/>
        <v>0</v>
      </c>
      <c r="N123" s="45">
        <f t="shared" si="36"/>
        <v>0</v>
      </c>
      <c r="O123" s="45">
        <f t="shared" si="37"/>
        <v>0</v>
      </c>
      <c r="P123" s="45">
        <f t="shared" si="32"/>
        <v>0</v>
      </c>
      <c r="Q123" s="45">
        <f t="shared" si="33"/>
        <v>0</v>
      </c>
      <c r="R123" s="45">
        <f t="shared" si="34"/>
        <v>0</v>
      </c>
      <c r="S123" s="45"/>
      <c r="T123" s="45"/>
      <c r="U123" s="45"/>
      <c r="V123" s="45"/>
      <c r="W123" s="45"/>
      <c r="X123" s="45"/>
      <c r="Y123" s="45"/>
      <c r="Z123" s="45"/>
      <c r="AA123" s="45"/>
      <c r="AB123" s="45"/>
    </row>
    <row r="124" spans="1:28" s="18" customFormat="1" x14ac:dyDescent="0.2">
      <c r="A124" s="24" t="s">
        <v>96</v>
      </c>
      <c r="B124" s="69" t="s">
        <v>124</v>
      </c>
      <c r="C124" s="69" t="s">
        <v>124</v>
      </c>
      <c r="D124" s="9">
        <f t="shared" si="38"/>
        <v>0</v>
      </c>
      <c r="E124" s="37"/>
      <c r="F124" s="37"/>
      <c r="G124" s="9">
        <f t="shared" si="39"/>
        <v>0</v>
      </c>
      <c r="H124" s="37"/>
      <c r="I124" s="37"/>
      <c r="J124" s="55">
        <f t="shared" si="40"/>
        <v>0</v>
      </c>
      <c r="K124" s="56"/>
      <c r="L124" s="56"/>
      <c r="M124" s="45">
        <f t="shared" si="35"/>
        <v>0</v>
      </c>
      <c r="N124" s="45">
        <f t="shared" si="36"/>
        <v>0</v>
      </c>
      <c r="O124" s="45">
        <f t="shared" si="37"/>
        <v>0</v>
      </c>
      <c r="P124" s="45">
        <f t="shared" si="32"/>
        <v>0</v>
      </c>
      <c r="Q124" s="45">
        <f t="shared" si="33"/>
        <v>0</v>
      </c>
      <c r="R124" s="45">
        <f t="shared" si="34"/>
        <v>0</v>
      </c>
      <c r="S124" s="45"/>
      <c r="T124" s="45"/>
      <c r="U124" s="45"/>
      <c r="V124" s="45"/>
      <c r="W124" s="45"/>
      <c r="X124" s="45"/>
      <c r="Y124" s="45"/>
      <c r="Z124" s="45"/>
      <c r="AA124" s="45"/>
      <c r="AB124" s="45"/>
    </row>
    <row r="125" spans="1:28" s="18" customFormat="1" x14ac:dyDescent="0.2">
      <c r="A125" s="23" t="s">
        <v>128</v>
      </c>
      <c r="B125" s="66"/>
      <c r="C125" s="66"/>
      <c r="D125" s="9">
        <f t="shared" si="38"/>
        <v>0</v>
      </c>
      <c r="E125" s="9">
        <f t="shared" ref="E125:I125" si="56">+E126+E127+E128+E129+E130++E131+E132+E133</f>
        <v>0</v>
      </c>
      <c r="F125" s="9">
        <f t="shared" si="56"/>
        <v>0</v>
      </c>
      <c r="G125" s="9">
        <f t="shared" si="39"/>
        <v>0</v>
      </c>
      <c r="H125" s="9">
        <f t="shared" si="56"/>
        <v>0</v>
      </c>
      <c r="I125" s="9">
        <f t="shared" si="56"/>
        <v>0</v>
      </c>
      <c r="J125" s="55">
        <f t="shared" si="40"/>
        <v>0</v>
      </c>
      <c r="K125" s="55">
        <f t="shared" ref="K125:L125" si="57">+K126+K127+K128+K129+K130++K131+K132+K133</f>
        <v>0</v>
      </c>
      <c r="L125" s="55">
        <f t="shared" si="57"/>
        <v>0</v>
      </c>
      <c r="M125" s="45">
        <f t="shared" si="35"/>
        <v>0</v>
      </c>
      <c r="N125" s="45">
        <f t="shared" si="36"/>
        <v>0</v>
      </c>
      <c r="O125" s="45">
        <f t="shared" si="37"/>
        <v>0</v>
      </c>
      <c r="P125" s="45">
        <f t="shared" si="32"/>
        <v>0</v>
      </c>
      <c r="Q125" s="45">
        <f t="shared" si="33"/>
        <v>0</v>
      </c>
      <c r="R125" s="45">
        <f t="shared" si="34"/>
        <v>0</v>
      </c>
      <c r="S125" s="45"/>
      <c r="T125" s="45"/>
      <c r="U125" s="45"/>
      <c r="V125" s="45"/>
      <c r="W125" s="45"/>
      <c r="X125" s="45"/>
      <c r="Y125" s="45"/>
      <c r="Z125" s="45"/>
      <c r="AA125" s="45"/>
      <c r="AB125" s="45"/>
    </row>
    <row r="126" spans="1:28" s="18" customFormat="1" x14ac:dyDescent="0.2">
      <c r="A126" s="24" t="s">
        <v>95</v>
      </c>
      <c r="B126" s="69" t="s">
        <v>124</v>
      </c>
      <c r="C126" s="69" t="s">
        <v>124</v>
      </c>
      <c r="D126" s="9">
        <f t="shared" si="38"/>
        <v>0</v>
      </c>
      <c r="E126" s="37"/>
      <c r="F126" s="37"/>
      <c r="G126" s="9">
        <f t="shared" si="39"/>
        <v>0</v>
      </c>
      <c r="H126" s="37"/>
      <c r="I126" s="37"/>
      <c r="J126" s="55">
        <f t="shared" si="40"/>
        <v>0</v>
      </c>
      <c r="K126" s="56"/>
      <c r="L126" s="56"/>
      <c r="M126" s="45">
        <f t="shared" si="35"/>
        <v>0</v>
      </c>
      <c r="N126" s="45">
        <f t="shared" si="36"/>
        <v>0</v>
      </c>
      <c r="O126" s="45">
        <f t="shared" si="37"/>
        <v>0</v>
      </c>
      <c r="P126" s="45">
        <f t="shared" si="32"/>
        <v>0</v>
      </c>
      <c r="Q126" s="45">
        <f t="shared" si="33"/>
        <v>0</v>
      </c>
      <c r="R126" s="45">
        <f t="shared" si="34"/>
        <v>0</v>
      </c>
      <c r="S126" s="45"/>
      <c r="T126" s="45"/>
      <c r="U126" s="45"/>
      <c r="V126" s="45"/>
      <c r="W126" s="45"/>
      <c r="X126" s="45"/>
      <c r="Y126" s="45"/>
      <c r="Z126" s="45"/>
      <c r="AA126" s="45"/>
      <c r="AB126" s="45"/>
    </row>
    <row r="127" spans="1:28" s="18" customFormat="1" x14ac:dyDescent="0.2">
      <c r="A127" s="24" t="s">
        <v>97</v>
      </c>
      <c r="B127" s="69" t="s">
        <v>124</v>
      </c>
      <c r="C127" s="69" t="s">
        <v>124</v>
      </c>
      <c r="D127" s="9">
        <f t="shared" si="38"/>
        <v>0</v>
      </c>
      <c r="E127" s="37"/>
      <c r="F127" s="37"/>
      <c r="G127" s="9">
        <f t="shared" si="39"/>
        <v>0</v>
      </c>
      <c r="H127" s="37"/>
      <c r="I127" s="37"/>
      <c r="J127" s="55">
        <f t="shared" si="40"/>
        <v>0</v>
      </c>
      <c r="K127" s="56"/>
      <c r="L127" s="56"/>
      <c r="M127" s="45">
        <f t="shared" si="35"/>
        <v>0</v>
      </c>
      <c r="N127" s="45">
        <f t="shared" si="36"/>
        <v>0</v>
      </c>
      <c r="O127" s="45">
        <f t="shared" si="37"/>
        <v>0</v>
      </c>
      <c r="P127" s="45">
        <f t="shared" si="32"/>
        <v>0</v>
      </c>
      <c r="Q127" s="45">
        <f t="shared" si="33"/>
        <v>0</v>
      </c>
      <c r="R127" s="45">
        <f t="shared" si="34"/>
        <v>0</v>
      </c>
      <c r="S127" s="45"/>
      <c r="T127" s="45"/>
      <c r="U127" s="45"/>
      <c r="V127" s="45"/>
      <c r="W127" s="45"/>
      <c r="X127" s="45"/>
      <c r="Y127" s="45"/>
      <c r="Z127" s="45"/>
      <c r="AA127" s="45"/>
      <c r="AB127" s="45"/>
    </row>
    <row r="128" spans="1:28" s="18" customFormat="1" x14ac:dyDescent="0.2">
      <c r="A128" s="24" t="s">
        <v>98</v>
      </c>
      <c r="B128" s="69" t="s">
        <v>124</v>
      </c>
      <c r="C128" s="69" t="s">
        <v>124</v>
      </c>
      <c r="D128" s="9">
        <f t="shared" si="38"/>
        <v>0</v>
      </c>
      <c r="E128" s="37"/>
      <c r="F128" s="37"/>
      <c r="G128" s="9">
        <f t="shared" si="39"/>
        <v>0</v>
      </c>
      <c r="H128" s="37"/>
      <c r="I128" s="37"/>
      <c r="J128" s="55">
        <f t="shared" si="40"/>
        <v>0</v>
      </c>
      <c r="K128" s="56"/>
      <c r="L128" s="56"/>
      <c r="M128" s="45">
        <f t="shared" si="35"/>
        <v>0</v>
      </c>
      <c r="N128" s="45">
        <f t="shared" si="36"/>
        <v>0</v>
      </c>
      <c r="O128" s="45">
        <f t="shared" si="37"/>
        <v>0</v>
      </c>
      <c r="P128" s="45">
        <f t="shared" si="32"/>
        <v>0</v>
      </c>
      <c r="Q128" s="45">
        <f t="shared" si="33"/>
        <v>0</v>
      </c>
      <c r="R128" s="45">
        <f t="shared" si="34"/>
        <v>0</v>
      </c>
      <c r="S128" s="45"/>
      <c r="T128" s="45"/>
      <c r="U128" s="45"/>
      <c r="V128" s="45"/>
      <c r="W128" s="45"/>
      <c r="X128" s="45"/>
      <c r="Y128" s="45"/>
      <c r="Z128" s="45"/>
      <c r="AA128" s="45"/>
      <c r="AB128" s="45"/>
    </row>
    <row r="129" spans="1:28" s="18" customFormat="1" x14ac:dyDescent="0.2">
      <c r="A129" s="24" t="s">
        <v>99</v>
      </c>
      <c r="B129" s="69" t="s">
        <v>124</v>
      </c>
      <c r="C129" s="69" t="s">
        <v>124</v>
      </c>
      <c r="D129" s="9">
        <f t="shared" si="38"/>
        <v>0</v>
      </c>
      <c r="E129" s="37"/>
      <c r="F129" s="37"/>
      <c r="G129" s="9">
        <f t="shared" si="39"/>
        <v>0</v>
      </c>
      <c r="H129" s="37"/>
      <c r="I129" s="37"/>
      <c r="J129" s="55">
        <f t="shared" si="40"/>
        <v>0</v>
      </c>
      <c r="K129" s="56"/>
      <c r="L129" s="56"/>
      <c r="M129" s="45">
        <f t="shared" si="35"/>
        <v>0</v>
      </c>
      <c r="N129" s="45">
        <f t="shared" si="36"/>
        <v>0</v>
      </c>
      <c r="O129" s="45">
        <f t="shared" si="37"/>
        <v>0</v>
      </c>
      <c r="P129" s="45">
        <f t="shared" si="32"/>
        <v>0</v>
      </c>
      <c r="Q129" s="45">
        <f t="shared" si="33"/>
        <v>0</v>
      </c>
      <c r="R129" s="45">
        <f t="shared" si="34"/>
        <v>0</v>
      </c>
      <c r="S129" s="45"/>
      <c r="T129" s="45"/>
      <c r="U129" s="45"/>
      <c r="V129" s="45"/>
      <c r="W129" s="45"/>
      <c r="X129" s="45"/>
      <c r="Y129" s="45"/>
      <c r="Z129" s="45"/>
      <c r="AA129" s="45"/>
      <c r="AB129" s="45"/>
    </row>
    <row r="130" spans="1:28" s="18" customFormat="1" x14ac:dyDescent="0.2">
      <c r="A130" s="24" t="s">
        <v>100</v>
      </c>
      <c r="B130" s="69" t="s">
        <v>124</v>
      </c>
      <c r="C130" s="69" t="s">
        <v>124</v>
      </c>
      <c r="D130" s="9">
        <f t="shared" si="38"/>
        <v>0</v>
      </c>
      <c r="E130" s="37"/>
      <c r="F130" s="37"/>
      <c r="G130" s="9">
        <f t="shared" si="39"/>
        <v>0</v>
      </c>
      <c r="H130" s="37"/>
      <c r="I130" s="37"/>
      <c r="J130" s="55">
        <f t="shared" si="40"/>
        <v>0</v>
      </c>
      <c r="K130" s="56"/>
      <c r="L130" s="56"/>
      <c r="M130" s="45">
        <f t="shared" si="35"/>
        <v>0</v>
      </c>
      <c r="N130" s="45">
        <f t="shared" si="36"/>
        <v>0</v>
      </c>
      <c r="O130" s="45">
        <f t="shared" si="37"/>
        <v>0</v>
      </c>
      <c r="P130" s="45">
        <f t="shared" si="32"/>
        <v>0</v>
      </c>
      <c r="Q130" s="45">
        <f t="shared" si="33"/>
        <v>0</v>
      </c>
      <c r="R130" s="45">
        <f t="shared" si="34"/>
        <v>0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/>
    </row>
    <row r="131" spans="1:28" s="18" customFormat="1" x14ac:dyDescent="0.2">
      <c r="A131" s="24" t="s">
        <v>101</v>
      </c>
      <c r="B131" s="69" t="s">
        <v>124</v>
      </c>
      <c r="C131" s="69" t="s">
        <v>124</v>
      </c>
      <c r="D131" s="9">
        <f t="shared" si="38"/>
        <v>0</v>
      </c>
      <c r="E131" s="37"/>
      <c r="F131" s="37"/>
      <c r="G131" s="9">
        <f t="shared" si="39"/>
        <v>0</v>
      </c>
      <c r="H131" s="37"/>
      <c r="I131" s="37"/>
      <c r="J131" s="55">
        <f t="shared" si="40"/>
        <v>0</v>
      </c>
      <c r="K131" s="56"/>
      <c r="L131" s="56"/>
      <c r="M131" s="45">
        <f t="shared" si="35"/>
        <v>0</v>
      </c>
      <c r="N131" s="45">
        <f t="shared" si="36"/>
        <v>0</v>
      </c>
      <c r="O131" s="45">
        <f t="shared" si="37"/>
        <v>0</v>
      </c>
      <c r="P131" s="45">
        <f t="shared" si="32"/>
        <v>0</v>
      </c>
      <c r="Q131" s="45">
        <f t="shared" si="33"/>
        <v>0</v>
      </c>
      <c r="R131" s="45">
        <f t="shared" si="34"/>
        <v>0</v>
      </c>
      <c r="S131" s="45"/>
      <c r="T131" s="45"/>
      <c r="U131" s="45"/>
      <c r="V131" s="45"/>
      <c r="W131" s="45"/>
      <c r="X131" s="45"/>
      <c r="Y131" s="45"/>
      <c r="Z131" s="45"/>
      <c r="AA131" s="45"/>
      <c r="AB131" s="45"/>
    </row>
    <row r="132" spans="1:28" s="18" customFormat="1" x14ac:dyDescent="0.2">
      <c r="A132" s="24" t="s">
        <v>102</v>
      </c>
      <c r="B132" s="69" t="s">
        <v>124</v>
      </c>
      <c r="C132" s="69" t="s">
        <v>124</v>
      </c>
      <c r="D132" s="9">
        <f t="shared" si="38"/>
        <v>0</v>
      </c>
      <c r="E132" s="37"/>
      <c r="F132" s="37"/>
      <c r="G132" s="9">
        <f t="shared" si="39"/>
        <v>0</v>
      </c>
      <c r="H132" s="37"/>
      <c r="I132" s="37"/>
      <c r="J132" s="55">
        <f t="shared" si="40"/>
        <v>0</v>
      </c>
      <c r="K132" s="56"/>
      <c r="L132" s="56"/>
      <c r="M132" s="45">
        <f t="shared" si="35"/>
        <v>0</v>
      </c>
      <c r="N132" s="45">
        <f t="shared" si="36"/>
        <v>0</v>
      </c>
      <c r="O132" s="45">
        <f t="shared" si="37"/>
        <v>0</v>
      </c>
      <c r="P132" s="45">
        <f t="shared" si="32"/>
        <v>0</v>
      </c>
      <c r="Q132" s="45">
        <f t="shared" si="33"/>
        <v>0</v>
      </c>
      <c r="R132" s="45">
        <f t="shared" si="34"/>
        <v>0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</row>
    <row r="133" spans="1:28" s="18" customFormat="1" x14ac:dyDescent="0.2">
      <c r="A133" s="24" t="s">
        <v>103</v>
      </c>
      <c r="B133" s="69" t="s">
        <v>124</v>
      </c>
      <c r="C133" s="69" t="s">
        <v>124</v>
      </c>
      <c r="D133" s="9">
        <f t="shared" si="38"/>
        <v>0</v>
      </c>
      <c r="E133" s="37"/>
      <c r="F133" s="37"/>
      <c r="G133" s="9">
        <f t="shared" si="39"/>
        <v>0</v>
      </c>
      <c r="H133" s="37"/>
      <c r="I133" s="37"/>
      <c r="J133" s="55">
        <f t="shared" si="40"/>
        <v>0</v>
      </c>
      <c r="K133" s="56"/>
      <c r="L133" s="56"/>
      <c r="M133" s="45">
        <f t="shared" si="35"/>
        <v>0</v>
      </c>
      <c r="N133" s="45">
        <f t="shared" si="36"/>
        <v>0</v>
      </c>
      <c r="O133" s="45">
        <f t="shared" si="37"/>
        <v>0</v>
      </c>
      <c r="P133" s="45">
        <f t="shared" si="32"/>
        <v>0</v>
      </c>
      <c r="Q133" s="45">
        <f t="shared" si="33"/>
        <v>0</v>
      </c>
      <c r="R133" s="45">
        <f t="shared" si="34"/>
        <v>0</v>
      </c>
      <c r="S133" s="45"/>
      <c r="T133" s="45"/>
      <c r="U133" s="45"/>
      <c r="V133" s="45"/>
      <c r="W133" s="45"/>
      <c r="X133" s="45"/>
      <c r="Y133" s="45"/>
      <c r="Z133" s="45"/>
      <c r="AA133" s="45"/>
      <c r="AB133" s="45"/>
    </row>
    <row r="134" spans="1:28" s="18" customFormat="1" ht="25.5" x14ac:dyDescent="0.2">
      <c r="A134" s="23" t="s">
        <v>104</v>
      </c>
      <c r="B134" s="66"/>
      <c r="C134" s="66"/>
      <c r="D134" s="9">
        <f>+E134+F134</f>
        <v>0</v>
      </c>
      <c r="E134" s="9">
        <f>+E135+E136+E137+E138</f>
        <v>0</v>
      </c>
      <c r="F134" s="9">
        <f>+F135+F136+F137+F138</f>
        <v>0</v>
      </c>
      <c r="G134" s="9">
        <f t="shared" si="39"/>
        <v>0</v>
      </c>
      <c r="H134" s="9">
        <f t="shared" ref="H134:I134" si="58">+H135+H136+H137+H138</f>
        <v>0</v>
      </c>
      <c r="I134" s="9">
        <f t="shared" si="58"/>
        <v>0</v>
      </c>
      <c r="J134" s="55">
        <f t="shared" si="40"/>
        <v>0</v>
      </c>
      <c r="K134" s="55">
        <f t="shared" ref="K134:L134" si="59">+K135+K136+K137+K138</f>
        <v>0</v>
      </c>
      <c r="L134" s="55">
        <f t="shared" si="59"/>
        <v>0</v>
      </c>
      <c r="M134" s="45">
        <f t="shared" si="35"/>
        <v>0</v>
      </c>
      <c r="N134" s="45">
        <f t="shared" si="36"/>
        <v>0</v>
      </c>
      <c r="O134" s="45">
        <f t="shared" si="37"/>
        <v>0</v>
      </c>
      <c r="P134" s="45">
        <f t="shared" si="32"/>
        <v>0</v>
      </c>
      <c r="Q134" s="45">
        <f t="shared" si="33"/>
        <v>0</v>
      </c>
      <c r="R134" s="45">
        <f t="shared" si="34"/>
        <v>0</v>
      </c>
      <c r="S134" s="45"/>
      <c r="T134" s="45"/>
      <c r="U134" s="45"/>
      <c r="V134" s="45"/>
      <c r="W134" s="45"/>
      <c r="X134" s="45"/>
      <c r="Y134" s="45"/>
      <c r="Z134" s="45"/>
      <c r="AA134" s="45"/>
      <c r="AB134" s="45"/>
    </row>
    <row r="135" spans="1:28" s="18" customFormat="1" x14ac:dyDescent="0.2">
      <c r="A135" s="24" t="s">
        <v>105</v>
      </c>
      <c r="B135" s="69" t="s">
        <v>124</v>
      </c>
      <c r="C135" s="69" t="s">
        <v>124</v>
      </c>
      <c r="D135" s="9">
        <f t="shared" si="38"/>
        <v>0</v>
      </c>
      <c r="E135" s="37"/>
      <c r="F135" s="37"/>
      <c r="G135" s="9">
        <f t="shared" si="39"/>
        <v>0</v>
      </c>
      <c r="H135" s="37"/>
      <c r="I135" s="37"/>
      <c r="J135" s="55">
        <f t="shared" si="40"/>
        <v>0</v>
      </c>
      <c r="K135" s="56"/>
      <c r="L135" s="56"/>
      <c r="M135" s="45">
        <f t="shared" si="35"/>
        <v>0</v>
      </c>
      <c r="N135" s="45">
        <f t="shared" si="36"/>
        <v>0</v>
      </c>
      <c r="O135" s="45">
        <f t="shared" si="37"/>
        <v>0</v>
      </c>
      <c r="P135" s="45">
        <f t="shared" si="32"/>
        <v>0</v>
      </c>
      <c r="Q135" s="45">
        <f t="shared" si="33"/>
        <v>0</v>
      </c>
      <c r="R135" s="45">
        <f t="shared" si="34"/>
        <v>0</v>
      </c>
      <c r="S135" s="45"/>
      <c r="T135" s="45"/>
      <c r="U135" s="45"/>
      <c r="V135" s="45"/>
      <c r="W135" s="45"/>
      <c r="X135" s="45"/>
      <c r="Y135" s="45"/>
      <c r="Z135" s="45"/>
      <c r="AA135" s="45"/>
      <c r="AB135" s="45"/>
    </row>
    <row r="136" spans="1:28" s="18" customFormat="1" x14ac:dyDescent="0.2">
      <c r="A136" s="24" t="s">
        <v>106</v>
      </c>
      <c r="B136" s="69" t="s">
        <v>124</v>
      </c>
      <c r="C136" s="69" t="s">
        <v>124</v>
      </c>
      <c r="D136" s="9">
        <f t="shared" si="38"/>
        <v>0</v>
      </c>
      <c r="E136" s="37"/>
      <c r="F136" s="37"/>
      <c r="G136" s="9">
        <f t="shared" si="39"/>
        <v>0</v>
      </c>
      <c r="H136" s="37"/>
      <c r="I136" s="37"/>
      <c r="J136" s="55">
        <f t="shared" si="40"/>
        <v>0</v>
      </c>
      <c r="K136" s="56"/>
      <c r="L136" s="56"/>
      <c r="M136" s="45">
        <f t="shared" si="35"/>
        <v>0</v>
      </c>
      <c r="N136" s="45">
        <f t="shared" si="36"/>
        <v>0</v>
      </c>
      <c r="O136" s="45">
        <f t="shared" si="37"/>
        <v>0</v>
      </c>
      <c r="P136" s="45">
        <f t="shared" si="32"/>
        <v>0</v>
      </c>
      <c r="Q136" s="45">
        <f t="shared" si="33"/>
        <v>0</v>
      </c>
      <c r="R136" s="45">
        <f t="shared" si="34"/>
        <v>0</v>
      </c>
      <c r="S136" s="45"/>
      <c r="T136" s="45"/>
      <c r="U136" s="45"/>
      <c r="V136" s="45"/>
      <c r="W136" s="45"/>
      <c r="X136" s="45"/>
      <c r="Y136" s="45"/>
      <c r="Z136" s="45"/>
      <c r="AA136" s="45"/>
      <c r="AB136" s="45"/>
    </row>
    <row r="137" spans="1:28" s="18" customFormat="1" ht="25.5" x14ac:dyDescent="0.2">
      <c r="A137" s="24" t="s">
        <v>107</v>
      </c>
      <c r="B137" s="69" t="s">
        <v>124</v>
      </c>
      <c r="C137" s="69" t="s">
        <v>124</v>
      </c>
      <c r="D137" s="9">
        <f t="shared" si="38"/>
        <v>0</v>
      </c>
      <c r="E137" s="37"/>
      <c r="F137" s="37"/>
      <c r="G137" s="9">
        <f t="shared" si="39"/>
        <v>0</v>
      </c>
      <c r="H137" s="37"/>
      <c r="I137" s="37"/>
      <c r="J137" s="55">
        <f t="shared" si="40"/>
        <v>0</v>
      </c>
      <c r="K137" s="56"/>
      <c r="L137" s="56"/>
      <c r="M137" s="45">
        <f t="shared" si="35"/>
        <v>0</v>
      </c>
      <c r="N137" s="45">
        <f t="shared" si="36"/>
        <v>0</v>
      </c>
      <c r="O137" s="45">
        <f t="shared" si="37"/>
        <v>0</v>
      </c>
      <c r="P137" s="45">
        <f t="shared" si="32"/>
        <v>0</v>
      </c>
      <c r="Q137" s="45">
        <f t="shared" si="33"/>
        <v>0</v>
      </c>
      <c r="R137" s="45">
        <f t="shared" si="34"/>
        <v>0</v>
      </c>
      <c r="S137" s="45"/>
      <c r="T137" s="45"/>
      <c r="U137" s="45"/>
      <c r="V137" s="45"/>
      <c r="W137" s="45"/>
      <c r="X137" s="45"/>
      <c r="Y137" s="45"/>
      <c r="Z137" s="45"/>
      <c r="AA137" s="45"/>
      <c r="AB137" s="45"/>
    </row>
    <row r="138" spans="1:28" s="18" customFormat="1" x14ac:dyDescent="0.2">
      <c r="A138" s="24" t="s">
        <v>141</v>
      </c>
      <c r="B138" s="69" t="s">
        <v>124</v>
      </c>
      <c r="C138" s="69" t="s">
        <v>124</v>
      </c>
      <c r="D138" s="9">
        <f t="shared" si="38"/>
        <v>0</v>
      </c>
      <c r="E138" s="37"/>
      <c r="F138" s="37"/>
      <c r="G138" s="9">
        <f t="shared" si="39"/>
        <v>0</v>
      </c>
      <c r="H138" s="37"/>
      <c r="I138" s="37"/>
      <c r="J138" s="55">
        <f t="shared" si="40"/>
        <v>0</v>
      </c>
      <c r="K138" s="56"/>
      <c r="L138" s="56"/>
      <c r="M138" s="45">
        <f t="shared" si="35"/>
        <v>0</v>
      </c>
      <c r="N138" s="45">
        <f t="shared" si="36"/>
        <v>0</v>
      </c>
      <c r="O138" s="45">
        <f t="shared" si="37"/>
        <v>0</v>
      </c>
      <c r="P138" s="45">
        <f t="shared" si="32"/>
        <v>0</v>
      </c>
      <c r="Q138" s="45">
        <f t="shared" si="33"/>
        <v>0</v>
      </c>
      <c r="R138" s="45">
        <f t="shared" si="34"/>
        <v>0</v>
      </c>
      <c r="S138" s="45"/>
      <c r="T138" s="45"/>
      <c r="U138" s="45"/>
      <c r="V138" s="45"/>
      <c r="W138" s="45"/>
      <c r="X138" s="45"/>
      <c r="Y138" s="45"/>
      <c r="Z138" s="45"/>
      <c r="AA138" s="45"/>
      <c r="AB138" s="45"/>
    </row>
    <row r="139" spans="1:28" s="18" customFormat="1" x14ac:dyDescent="0.2">
      <c r="A139" s="23" t="s">
        <v>108</v>
      </c>
      <c r="B139" s="66"/>
      <c r="C139" s="70"/>
      <c r="D139" s="9">
        <f t="shared" si="38"/>
        <v>0</v>
      </c>
      <c r="E139" s="37"/>
      <c r="F139" s="37"/>
      <c r="G139" s="9">
        <f t="shared" si="39"/>
        <v>0</v>
      </c>
      <c r="H139" s="37"/>
      <c r="I139" s="37"/>
      <c r="J139" s="55">
        <f t="shared" si="40"/>
        <v>0</v>
      </c>
      <c r="K139" s="56"/>
      <c r="L139" s="56"/>
      <c r="M139" s="45">
        <f t="shared" si="35"/>
        <v>0</v>
      </c>
      <c r="N139" s="45">
        <f t="shared" si="36"/>
        <v>0</v>
      </c>
      <c r="O139" s="45">
        <f t="shared" si="37"/>
        <v>0</v>
      </c>
      <c r="P139" s="45">
        <f t="shared" si="32"/>
        <v>0</v>
      </c>
      <c r="Q139" s="45">
        <f t="shared" si="33"/>
        <v>0</v>
      </c>
      <c r="R139" s="45">
        <f t="shared" si="34"/>
        <v>0</v>
      </c>
      <c r="S139" s="45"/>
      <c r="T139" s="45"/>
      <c r="U139" s="45"/>
      <c r="V139" s="45"/>
      <c r="W139" s="45"/>
      <c r="X139" s="45"/>
      <c r="Y139" s="45"/>
      <c r="Z139" s="45"/>
      <c r="AA139" s="45"/>
      <c r="AB139" s="45"/>
    </row>
    <row r="140" spans="1:28" s="18" customFormat="1" x14ac:dyDescent="0.2">
      <c r="A140" s="23" t="s">
        <v>109</v>
      </c>
      <c r="B140" s="66"/>
      <c r="C140" s="70"/>
      <c r="D140" s="9">
        <f t="shared" si="38"/>
        <v>0</v>
      </c>
      <c r="E140" s="37"/>
      <c r="F140" s="37"/>
      <c r="G140" s="9">
        <f t="shared" si="39"/>
        <v>0</v>
      </c>
      <c r="H140" s="37"/>
      <c r="I140" s="37"/>
      <c r="J140" s="55">
        <f t="shared" si="40"/>
        <v>0</v>
      </c>
      <c r="K140" s="56"/>
      <c r="L140" s="56"/>
      <c r="M140" s="45">
        <f t="shared" si="35"/>
        <v>0</v>
      </c>
      <c r="N140" s="45">
        <f t="shared" si="36"/>
        <v>0</v>
      </c>
      <c r="O140" s="45">
        <f t="shared" si="37"/>
        <v>0</v>
      </c>
      <c r="P140" s="45">
        <f t="shared" si="32"/>
        <v>0</v>
      </c>
      <c r="Q140" s="45">
        <f t="shared" si="33"/>
        <v>0</v>
      </c>
      <c r="R140" s="45">
        <f t="shared" si="34"/>
        <v>0</v>
      </c>
      <c r="S140" s="45"/>
      <c r="T140" s="45"/>
      <c r="U140" s="45"/>
      <c r="V140" s="45"/>
      <c r="W140" s="45"/>
      <c r="X140" s="45"/>
      <c r="Y140" s="45"/>
      <c r="Z140" s="45"/>
      <c r="AA140" s="45"/>
      <c r="AB140" s="45"/>
    </row>
    <row r="141" spans="1:28" s="18" customFormat="1" x14ac:dyDescent="0.2">
      <c r="A141" s="25" t="s">
        <v>110</v>
      </c>
      <c r="B141" s="75">
        <v>13702</v>
      </c>
      <c r="C141" s="79">
        <v>8259.58</v>
      </c>
      <c r="D141" s="9">
        <f t="shared" si="38"/>
        <v>1543.63</v>
      </c>
      <c r="E141" s="37">
        <v>161.91</v>
      </c>
      <c r="F141" s="37">
        <v>1381.72</v>
      </c>
      <c r="G141" s="9">
        <f t="shared" si="39"/>
        <v>5924.96</v>
      </c>
      <c r="H141" s="44">
        <v>619.04</v>
      </c>
      <c r="I141" s="44">
        <v>5305.92</v>
      </c>
      <c r="J141" s="55">
        <f t="shared" si="40"/>
        <v>4381.33</v>
      </c>
      <c r="K141" s="56">
        <v>457.13</v>
      </c>
      <c r="L141" s="56">
        <v>3924.2</v>
      </c>
      <c r="M141" s="45">
        <f t="shared" si="35"/>
        <v>1543.63</v>
      </c>
      <c r="N141" s="45">
        <f t="shared" si="36"/>
        <v>161.90999999999997</v>
      </c>
      <c r="O141" s="45">
        <f t="shared" si="37"/>
        <v>1381.7200000000003</v>
      </c>
      <c r="P141" s="45">
        <f t="shared" ref="P141:P152" si="60">D141-M141</f>
        <v>0</v>
      </c>
      <c r="Q141" s="45">
        <f t="shared" ref="Q141:Q152" si="61">E141-N141</f>
        <v>0</v>
      </c>
      <c r="R141" s="45">
        <f t="shared" ref="R141:R152" si="62">F141-O141</f>
        <v>0</v>
      </c>
      <c r="S141" s="45"/>
      <c r="T141" s="45"/>
      <c r="U141" s="45"/>
      <c r="V141" s="45"/>
      <c r="W141" s="45"/>
      <c r="X141" s="45"/>
      <c r="Y141" s="45"/>
      <c r="Z141" s="45"/>
      <c r="AA141" s="45"/>
      <c r="AB141" s="45"/>
    </row>
    <row r="142" spans="1:28" s="42" customFormat="1" x14ac:dyDescent="0.2">
      <c r="A142" s="40" t="s">
        <v>146</v>
      </c>
      <c r="B142" s="66">
        <f>+B143</f>
        <v>0</v>
      </c>
      <c r="C142" s="66">
        <f t="shared" ref="C142:L142" si="63">+C143</f>
        <v>0</v>
      </c>
      <c r="D142" s="41">
        <f t="shared" si="63"/>
        <v>0</v>
      </c>
      <c r="E142" s="41">
        <f t="shared" si="63"/>
        <v>0</v>
      </c>
      <c r="F142" s="41">
        <f t="shared" si="63"/>
        <v>0</v>
      </c>
      <c r="G142" s="41">
        <f t="shared" si="63"/>
        <v>0</v>
      </c>
      <c r="H142" s="41">
        <f t="shared" si="63"/>
        <v>0</v>
      </c>
      <c r="I142" s="41">
        <f t="shared" si="63"/>
        <v>0</v>
      </c>
      <c r="J142" s="55">
        <f t="shared" si="63"/>
        <v>0</v>
      </c>
      <c r="K142" s="55">
        <f t="shared" si="63"/>
        <v>0</v>
      </c>
      <c r="L142" s="55">
        <f t="shared" si="63"/>
        <v>0</v>
      </c>
      <c r="M142" s="45">
        <f t="shared" si="35"/>
        <v>0</v>
      </c>
      <c r="N142" s="45"/>
      <c r="O142" s="45"/>
      <c r="P142" s="45">
        <f t="shared" si="60"/>
        <v>0</v>
      </c>
      <c r="Q142" s="45">
        <f t="shared" si="61"/>
        <v>0</v>
      </c>
      <c r="R142" s="45">
        <f t="shared" si="62"/>
        <v>0</v>
      </c>
      <c r="S142" s="45"/>
      <c r="T142" s="45"/>
      <c r="U142" s="45"/>
      <c r="V142" s="45"/>
      <c r="W142" s="45"/>
      <c r="X142" s="45"/>
      <c r="Y142" s="45"/>
      <c r="Z142" s="45"/>
      <c r="AA142" s="45"/>
      <c r="AB142" s="45"/>
    </row>
    <row r="143" spans="1:28" s="42" customFormat="1" x14ac:dyDescent="0.2">
      <c r="A143" s="43" t="s">
        <v>147</v>
      </c>
      <c r="B143" s="66"/>
      <c r="C143" s="70"/>
      <c r="D143" s="41">
        <f>+E143+F143</f>
        <v>0</v>
      </c>
      <c r="E143" s="44"/>
      <c r="F143" s="44"/>
      <c r="G143" s="41">
        <f>+H143+I143</f>
        <v>0</v>
      </c>
      <c r="H143" s="44"/>
      <c r="I143" s="44"/>
      <c r="J143" s="55">
        <f>+K143+L143</f>
        <v>0</v>
      </c>
      <c r="K143" s="56"/>
      <c r="L143" s="56"/>
      <c r="M143" s="45">
        <f t="shared" ref="M143:O145" si="64">G143-J143</f>
        <v>0</v>
      </c>
      <c r="N143" s="45"/>
      <c r="O143" s="45"/>
      <c r="P143" s="45">
        <f t="shared" si="60"/>
        <v>0</v>
      </c>
      <c r="Q143" s="45">
        <f t="shared" si="61"/>
        <v>0</v>
      </c>
      <c r="R143" s="45">
        <f t="shared" si="62"/>
        <v>0</v>
      </c>
      <c r="S143" s="45"/>
      <c r="T143" s="45"/>
      <c r="U143" s="45"/>
      <c r="V143" s="45"/>
      <c r="W143" s="45"/>
      <c r="X143" s="45"/>
      <c r="Y143" s="45"/>
      <c r="Z143" s="45"/>
      <c r="AA143" s="45"/>
      <c r="AB143" s="45"/>
    </row>
    <row r="144" spans="1:28" s="18" customFormat="1" ht="27.75" x14ac:dyDescent="0.25">
      <c r="A144" s="27" t="s">
        <v>112</v>
      </c>
      <c r="B144" s="66">
        <f>+B145+B146+B149+B147+B148</f>
        <v>4374.18</v>
      </c>
      <c r="C144" s="66">
        <f t="shared" ref="C144:L144" si="65">+C145+C146+C149+C147+C148</f>
        <v>4004.03</v>
      </c>
      <c r="D144" s="9">
        <f t="shared" si="65"/>
        <v>336.05</v>
      </c>
      <c r="E144" s="9">
        <f t="shared" si="65"/>
        <v>0</v>
      </c>
      <c r="F144" s="9">
        <f t="shared" si="65"/>
        <v>336.05</v>
      </c>
      <c r="G144" s="9">
        <f t="shared" si="65"/>
        <v>2456.5700000000002</v>
      </c>
      <c r="H144" s="9">
        <f t="shared" si="65"/>
        <v>1141.8900000000001</v>
      </c>
      <c r="I144" s="9">
        <f t="shared" si="65"/>
        <v>1314.68</v>
      </c>
      <c r="J144" s="55">
        <f t="shared" si="65"/>
        <v>2120.52</v>
      </c>
      <c r="K144" s="55">
        <f t="shared" si="65"/>
        <v>1141.8900000000001</v>
      </c>
      <c r="L144" s="55">
        <f t="shared" si="65"/>
        <v>978.63</v>
      </c>
      <c r="M144" s="45">
        <f t="shared" si="64"/>
        <v>336.05000000000018</v>
      </c>
      <c r="N144" s="45">
        <f t="shared" ref="N144" si="66">H144-K144</f>
        <v>0</v>
      </c>
      <c r="O144" s="45">
        <f t="shared" ref="O144" si="67">I144-L144</f>
        <v>336.05000000000007</v>
      </c>
      <c r="P144" s="45">
        <f t="shared" si="60"/>
        <v>0</v>
      </c>
      <c r="Q144" s="45">
        <f t="shared" si="61"/>
        <v>0</v>
      </c>
      <c r="R144" s="45">
        <f t="shared" si="62"/>
        <v>0</v>
      </c>
      <c r="S144" s="45"/>
      <c r="T144" s="45"/>
      <c r="U144" s="45"/>
      <c r="V144" s="45"/>
      <c r="W144" s="45"/>
      <c r="X144" s="45"/>
      <c r="Y144" s="45"/>
      <c r="Z144" s="45"/>
      <c r="AA144" s="45"/>
      <c r="AB144" s="45"/>
    </row>
    <row r="145" spans="1:35" s="18" customFormat="1" x14ac:dyDescent="0.2">
      <c r="A145" s="28" t="s">
        <v>113</v>
      </c>
      <c r="B145" s="75">
        <v>4287.18</v>
      </c>
      <c r="C145" s="75">
        <v>3939.03</v>
      </c>
      <c r="D145" s="9">
        <f t="shared" si="38"/>
        <v>336.05</v>
      </c>
      <c r="E145" s="37"/>
      <c r="F145" s="37">
        <v>336.05</v>
      </c>
      <c r="G145" s="9">
        <f t="shared" si="39"/>
        <v>2413.6000000000004</v>
      </c>
      <c r="H145" s="44">
        <v>1098.92</v>
      </c>
      <c r="I145" s="44">
        <v>1314.68</v>
      </c>
      <c r="J145" s="55">
        <f t="shared" si="40"/>
        <v>2077.5500000000002</v>
      </c>
      <c r="K145" s="56">
        <v>1098.92</v>
      </c>
      <c r="L145" s="56">
        <v>978.63</v>
      </c>
      <c r="M145" s="45">
        <f t="shared" si="64"/>
        <v>336.05000000000018</v>
      </c>
      <c r="N145" s="45">
        <f t="shared" si="64"/>
        <v>0</v>
      </c>
      <c r="O145" s="45">
        <f t="shared" si="64"/>
        <v>336.05000000000007</v>
      </c>
      <c r="P145" s="45">
        <f t="shared" si="60"/>
        <v>0</v>
      </c>
      <c r="Q145" s="45">
        <f t="shared" si="61"/>
        <v>0</v>
      </c>
      <c r="R145" s="45">
        <f t="shared" si="62"/>
        <v>0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45"/>
    </row>
    <row r="146" spans="1:35" s="18" customFormat="1" x14ac:dyDescent="0.2">
      <c r="A146" s="28" t="s">
        <v>140</v>
      </c>
      <c r="B146" s="66"/>
      <c r="C146" s="70"/>
      <c r="D146" s="9">
        <f t="shared" si="38"/>
        <v>0</v>
      </c>
      <c r="E146" s="37"/>
      <c r="F146" s="37"/>
      <c r="G146" s="9">
        <f t="shared" si="39"/>
        <v>0</v>
      </c>
      <c r="H146" s="37"/>
      <c r="I146" s="37"/>
      <c r="J146" s="55">
        <f t="shared" si="40"/>
        <v>0</v>
      </c>
      <c r="K146" s="56"/>
      <c r="L146" s="56"/>
      <c r="M146" s="45"/>
      <c r="N146" s="45"/>
      <c r="O146" s="45"/>
      <c r="P146" s="45">
        <f t="shared" si="60"/>
        <v>0</v>
      </c>
      <c r="Q146" s="45">
        <f t="shared" si="61"/>
        <v>0</v>
      </c>
      <c r="R146" s="45">
        <f t="shared" si="62"/>
        <v>0</v>
      </c>
      <c r="S146" s="45"/>
      <c r="T146" s="45"/>
      <c r="U146" s="45"/>
      <c r="V146" s="45"/>
      <c r="W146" s="45"/>
      <c r="X146" s="45"/>
      <c r="Y146" s="45"/>
      <c r="Z146" s="45"/>
      <c r="AA146" s="45"/>
      <c r="AB146" s="45"/>
    </row>
    <row r="147" spans="1:35" s="18" customFormat="1" x14ac:dyDescent="0.2">
      <c r="A147" s="28" t="s">
        <v>144</v>
      </c>
      <c r="B147" s="66"/>
      <c r="C147" s="70"/>
      <c r="D147" s="9">
        <f t="shared" si="38"/>
        <v>0</v>
      </c>
      <c r="E147" s="37"/>
      <c r="F147" s="37"/>
      <c r="G147" s="9">
        <f t="shared" si="39"/>
        <v>0</v>
      </c>
      <c r="H147" s="37"/>
      <c r="I147" s="37"/>
      <c r="J147" s="55">
        <f t="shared" si="40"/>
        <v>0</v>
      </c>
      <c r="K147" s="56"/>
      <c r="L147" s="56"/>
      <c r="M147" s="45"/>
      <c r="N147" s="45"/>
      <c r="O147" s="45"/>
      <c r="P147" s="45">
        <f t="shared" si="60"/>
        <v>0</v>
      </c>
      <c r="Q147" s="45">
        <f t="shared" si="61"/>
        <v>0</v>
      </c>
      <c r="R147" s="45">
        <f t="shared" si="62"/>
        <v>0</v>
      </c>
      <c r="S147" s="45"/>
      <c r="T147" s="45"/>
      <c r="U147" s="45"/>
      <c r="V147" s="45"/>
      <c r="W147" s="45"/>
      <c r="X147" s="45"/>
      <c r="Y147" s="45"/>
      <c r="Z147" s="45"/>
      <c r="AA147" s="45"/>
      <c r="AB147" s="45"/>
    </row>
    <row r="148" spans="1:35" s="18" customFormat="1" x14ac:dyDescent="0.2">
      <c r="A148" s="28" t="s">
        <v>143</v>
      </c>
      <c r="B148" s="66"/>
      <c r="C148" s="70"/>
      <c r="D148" s="9">
        <f t="shared" si="38"/>
        <v>0</v>
      </c>
      <c r="E148" s="37"/>
      <c r="F148" s="37"/>
      <c r="G148" s="9">
        <f t="shared" si="39"/>
        <v>0</v>
      </c>
      <c r="H148" s="37"/>
      <c r="I148" s="37"/>
      <c r="J148" s="55">
        <f t="shared" si="40"/>
        <v>0</v>
      </c>
      <c r="K148" s="56"/>
      <c r="L148" s="56"/>
      <c r="M148" s="45"/>
      <c r="N148" s="45"/>
      <c r="O148" s="45"/>
      <c r="P148" s="45">
        <f t="shared" si="60"/>
        <v>0</v>
      </c>
      <c r="Q148" s="45">
        <f t="shared" si="61"/>
        <v>0</v>
      </c>
      <c r="R148" s="45">
        <f t="shared" si="62"/>
        <v>0</v>
      </c>
      <c r="S148" s="45"/>
      <c r="T148" s="45"/>
      <c r="U148" s="45"/>
      <c r="V148" s="45"/>
      <c r="W148" s="45"/>
      <c r="X148" s="45"/>
      <c r="Y148" s="45"/>
      <c r="Z148" s="45"/>
      <c r="AA148" s="45"/>
      <c r="AB148" s="45"/>
    </row>
    <row r="149" spans="1:35" s="18" customFormat="1" x14ac:dyDescent="0.2">
      <c r="A149" s="28" t="s">
        <v>136</v>
      </c>
      <c r="B149" s="75">
        <v>87</v>
      </c>
      <c r="C149" s="79">
        <v>65</v>
      </c>
      <c r="D149" s="9">
        <f t="shared" si="38"/>
        <v>0</v>
      </c>
      <c r="E149" s="37"/>
      <c r="F149" s="37"/>
      <c r="G149" s="9">
        <f t="shared" si="39"/>
        <v>42.97</v>
      </c>
      <c r="H149" s="44">
        <v>42.97</v>
      </c>
      <c r="I149" s="37"/>
      <c r="J149" s="55">
        <f t="shared" si="40"/>
        <v>42.97</v>
      </c>
      <c r="K149" s="56">
        <v>42.97</v>
      </c>
      <c r="L149" s="56"/>
      <c r="M149" s="45"/>
      <c r="N149" s="45"/>
      <c r="O149" s="45"/>
      <c r="P149" s="45">
        <f t="shared" si="60"/>
        <v>0</v>
      </c>
      <c r="Q149" s="45">
        <f t="shared" si="61"/>
        <v>0</v>
      </c>
      <c r="R149" s="45">
        <f t="shared" si="62"/>
        <v>0</v>
      </c>
      <c r="S149" s="45"/>
      <c r="T149" s="45"/>
      <c r="U149" s="45"/>
      <c r="V149" s="45"/>
      <c r="W149" s="45"/>
      <c r="X149" s="45"/>
      <c r="Y149" s="45"/>
      <c r="Z149" s="45"/>
      <c r="AA149" s="45"/>
      <c r="AB149" s="45"/>
    </row>
    <row r="150" spans="1:35" s="18" customFormat="1" x14ac:dyDescent="0.2">
      <c r="A150" s="26" t="s">
        <v>111</v>
      </c>
      <c r="B150" s="66">
        <f>+B12+B19+B32+B35+B70+B71+B83+B88+B92+B102+B103+B118+B121+B141+B142</f>
        <v>85964.579999999987</v>
      </c>
      <c r="C150" s="66">
        <f t="shared" ref="C150:L150" si="68">+C12+C19+C32+C35+C70+C71+C83+C88+C92+C102+C103+C118+C121+C141+C142</f>
        <v>48170.62</v>
      </c>
      <c r="D150" s="9">
        <f t="shared" si="68"/>
        <v>10082.330000000002</v>
      </c>
      <c r="E150" s="9">
        <f t="shared" si="68"/>
        <v>822.78</v>
      </c>
      <c r="F150" s="9">
        <f t="shared" si="68"/>
        <v>9259.5500000000011</v>
      </c>
      <c r="G150" s="9">
        <f t="shared" si="68"/>
        <v>36820.65</v>
      </c>
      <c r="H150" s="9">
        <f t="shared" si="68"/>
        <v>4599.01</v>
      </c>
      <c r="I150" s="9">
        <f t="shared" si="68"/>
        <v>32221.64</v>
      </c>
      <c r="J150" s="55">
        <f t="shared" si="68"/>
        <v>26738.319999999992</v>
      </c>
      <c r="K150" s="55">
        <f t="shared" si="68"/>
        <v>3776.2300000000005</v>
      </c>
      <c r="L150" s="55">
        <f t="shared" si="68"/>
        <v>22962.09</v>
      </c>
      <c r="M150" s="45">
        <f>G150-J150</f>
        <v>10082.330000000009</v>
      </c>
      <c r="N150" s="45">
        <f t="shared" ref="N150:O150" si="69">H150-K150</f>
        <v>822.77999999999975</v>
      </c>
      <c r="O150" s="45">
        <f t="shared" si="69"/>
        <v>9259.5499999999993</v>
      </c>
      <c r="P150" s="45">
        <f t="shared" si="60"/>
        <v>0</v>
      </c>
      <c r="Q150" s="45">
        <f t="shared" si="61"/>
        <v>0</v>
      </c>
      <c r="R150" s="45">
        <f t="shared" si="62"/>
        <v>0</v>
      </c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</row>
    <row r="151" spans="1:35" s="18" customFormat="1" ht="12.75" customHeight="1" x14ac:dyDescent="0.2">
      <c r="A151" s="25" t="s">
        <v>114</v>
      </c>
      <c r="B151" s="66">
        <f t="shared" ref="B151:L151" si="70">B13+B20+B32+B39+B70+B71+B119+B88</f>
        <v>66071.760000000009</v>
      </c>
      <c r="C151" s="66">
        <f t="shared" si="70"/>
        <v>35710.04</v>
      </c>
      <c r="D151" s="9">
        <f t="shared" si="70"/>
        <v>7902.55</v>
      </c>
      <c r="E151" s="9">
        <f t="shared" si="70"/>
        <v>296.3</v>
      </c>
      <c r="F151" s="9">
        <f t="shared" si="70"/>
        <v>7606.2500000000009</v>
      </c>
      <c r="G151" s="9">
        <f t="shared" si="70"/>
        <v>28158.239999999998</v>
      </c>
      <c r="H151" s="9">
        <f t="shared" si="70"/>
        <v>2136.15</v>
      </c>
      <c r="I151" s="9">
        <f t="shared" si="70"/>
        <v>26022.09</v>
      </c>
      <c r="J151" s="55">
        <f t="shared" si="70"/>
        <v>20255.689999999999</v>
      </c>
      <c r="K151" s="55">
        <f t="shared" si="70"/>
        <v>1839.8500000000001</v>
      </c>
      <c r="L151" s="55">
        <f t="shared" si="70"/>
        <v>18415.84</v>
      </c>
      <c r="M151" s="45">
        <f t="shared" ref="M151:M152" si="71">G151-J151</f>
        <v>7902.5499999999993</v>
      </c>
      <c r="N151" s="45">
        <f t="shared" ref="N151:N152" si="72">H151-K151</f>
        <v>296.29999999999995</v>
      </c>
      <c r="O151" s="45">
        <f t="shared" ref="O151:O152" si="73">I151-L151</f>
        <v>7606.25</v>
      </c>
      <c r="P151" s="45">
        <f t="shared" si="60"/>
        <v>0</v>
      </c>
      <c r="Q151" s="45">
        <f t="shared" si="61"/>
        <v>0</v>
      </c>
      <c r="R151" s="45">
        <f t="shared" si="62"/>
        <v>0</v>
      </c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</row>
    <row r="152" spans="1:35" s="18" customFormat="1" x14ac:dyDescent="0.2">
      <c r="A152" s="25" t="s">
        <v>115</v>
      </c>
      <c r="B152" s="66">
        <f t="shared" ref="B152:L152" si="74">B15++B21+B25+B83+B92+B102+B103+B120+B121-B123+B36</f>
        <v>3505.8199999999997</v>
      </c>
      <c r="C152" s="66">
        <f t="shared" si="74"/>
        <v>2478</v>
      </c>
      <c r="D152" s="9">
        <f t="shared" si="74"/>
        <v>346.55000000000007</v>
      </c>
      <c r="E152" s="9">
        <f t="shared" si="74"/>
        <v>74.97</v>
      </c>
      <c r="F152" s="9">
        <f t="shared" si="74"/>
        <v>271.58000000000004</v>
      </c>
      <c r="G152" s="9">
        <f t="shared" si="74"/>
        <v>1581.29</v>
      </c>
      <c r="H152" s="9">
        <f t="shared" si="74"/>
        <v>687.66000000000008</v>
      </c>
      <c r="I152" s="9">
        <f t="shared" si="74"/>
        <v>893.63</v>
      </c>
      <c r="J152" s="9">
        <f t="shared" si="74"/>
        <v>1234.74</v>
      </c>
      <c r="K152" s="9">
        <f t="shared" si="74"/>
        <v>612.69000000000005</v>
      </c>
      <c r="L152" s="9">
        <f t="shared" si="74"/>
        <v>622.04999999999995</v>
      </c>
      <c r="M152" s="45">
        <f t="shared" si="71"/>
        <v>346.54999999999995</v>
      </c>
      <c r="N152" s="45">
        <f t="shared" si="72"/>
        <v>74.970000000000027</v>
      </c>
      <c r="O152" s="45">
        <f t="shared" si="73"/>
        <v>271.58000000000004</v>
      </c>
      <c r="P152" s="45">
        <f t="shared" si="60"/>
        <v>0</v>
      </c>
      <c r="Q152" s="45">
        <f t="shared" si="61"/>
        <v>0</v>
      </c>
      <c r="R152" s="45">
        <f t="shared" si="62"/>
        <v>0</v>
      </c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</row>
    <row r="153" spans="1:35" x14ac:dyDescent="0.2">
      <c r="A153" s="29"/>
      <c r="B153" s="71"/>
      <c r="AC153" s="45"/>
      <c r="AD153" s="45"/>
      <c r="AE153" s="45"/>
      <c r="AF153" s="45"/>
      <c r="AG153" s="45"/>
      <c r="AH153" s="45"/>
      <c r="AI153" s="45"/>
    </row>
    <row r="154" spans="1:35" x14ac:dyDescent="0.2">
      <c r="A154" s="30"/>
      <c r="B154" s="71"/>
      <c r="J154" s="58"/>
      <c r="K154" s="58"/>
      <c r="L154" s="58"/>
      <c r="T154" s="49"/>
      <c r="U154" s="49"/>
      <c r="V154" s="49"/>
      <c r="W154" s="49"/>
      <c r="X154" s="49"/>
      <c r="Y154" s="49"/>
      <c r="Z154" s="49"/>
      <c r="AA154" s="49"/>
      <c r="AB154" s="49"/>
    </row>
    <row r="155" spans="1:35" x14ac:dyDescent="0.2">
      <c r="A155" s="18"/>
      <c r="B155" s="71"/>
      <c r="J155" s="58"/>
      <c r="K155" s="58"/>
      <c r="L155" s="58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</row>
    <row r="156" spans="1:35" x14ac:dyDescent="0.2">
      <c r="A156" s="18"/>
      <c r="B156" s="72"/>
      <c r="J156" s="58"/>
      <c r="K156" s="58"/>
      <c r="L156" s="58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</row>
    <row r="157" spans="1:35" x14ac:dyDescent="0.2">
      <c r="A157" s="18"/>
      <c r="B157" s="72"/>
      <c r="J157" s="58"/>
      <c r="K157" s="58"/>
      <c r="L157" s="58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</row>
    <row r="158" spans="1:35" x14ac:dyDescent="0.2">
      <c r="A158" s="18"/>
      <c r="B158" s="72"/>
      <c r="J158" s="58"/>
      <c r="K158" s="58"/>
      <c r="L158" s="58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</row>
    <row r="159" spans="1:35" x14ac:dyDescent="0.2">
      <c r="A159" s="30"/>
      <c r="B159" s="71"/>
      <c r="J159" s="58"/>
      <c r="K159" s="58"/>
      <c r="L159" s="58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</row>
    <row r="160" spans="1:35" x14ac:dyDescent="0.2">
      <c r="A160" s="19"/>
      <c r="B160" s="72"/>
      <c r="J160" s="58"/>
      <c r="K160" s="58"/>
      <c r="L160" s="58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</row>
    <row r="161" spans="1:28" x14ac:dyDescent="0.2">
      <c r="A161" s="18"/>
      <c r="B161" s="72"/>
      <c r="J161" s="58"/>
      <c r="K161" s="58"/>
      <c r="L161" s="58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</row>
    <row r="162" spans="1:28" x14ac:dyDescent="0.2">
      <c r="A162" s="18"/>
      <c r="B162" s="71"/>
      <c r="J162" s="58"/>
      <c r="K162" s="58"/>
      <c r="L162" s="58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</row>
    <row r="163" spans="1:28" x14ac:dyDescent="0.2">
      <c r="A163" s="18"/>
      <c r="B163" s="72"/>
      <c r="J163" s="58"/>
      <c r="K163" s="58"/>
      <c r="L163" s="58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</row>
    <row r="164" spans="1:28" x14ac:dyDescent="0.2">
      <c r="A164" s="18"/>
      <c r="B164" s="72"/>
      <c r="J164" s="58"/>
      <c r="K164" s="58"/>
      <c r="L164" s="58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</row>
    <row r="165" spans="1:28" x14ac:dyDescent="0.2">
      <c r="A165" s="18"/>
      <c r="B165" s="72"/>
      <c r="J165" s="58"/>
      <c r="K165" s="58"/>
      <c r="L165" s="58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</row>
    <row r="166" spans="1:28" x14ac:dyDescent="0.2">
      <c r="A166" s="18"/>
      <c r="B166" s="72"/>
      <c r="J166" s="58"/>
      <c r="K166" s="58"/>
      <c r="L166" s="58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</row>
    <row r="167" spans="1:28" x14ac:dyDescent="0.2">
      <c r="A167" s="18"/>
      <c r="B167" s="72"/>
    </row>
    <row r="168" spans="1:28" x14ac:dyDescent="0.2">
      <c r="A168" s="30"/>
      <c r="B168" s="71"/>
    </row>
    <row r="169" spans="1:28" x14ac:dyDescent="0.2">
      <c r="A169" s="18"/>
      <c r="B169" s="73"/>
    </row>
    <row r="170" spans="1:28" x14ac:dyDescent="0.2">
      <c r="A170" s="31"/>
      <c r="B170" s="71"/>
    </row>
    <row r="171" spans="1:28" x14ac:dyDescent="0.2">
      <c r="A171" s="18"/>
      <c r="B171" s="72"/>
    </row>
    <row r="172" spans="1:28" x14ac:dyDescent="0.2">
      <c r="A172" s="18"/>
      <c r="B172" s="72"/>
    </row>
    <row r="173" spans="1:28" x14ac:dyDescent="0.2">
      <c r="A173" s="31"/>
      <c r="B173" s="71"/>
    </row>
    <row r="174" spans="1:28" x14ac:dyDescent="0.2">
      <c r="A174" s="18"/>
      <c r="B174" s="72"/>
    </row>
    <row r="175" spans="1:28" x14ac:dyDescent="0.2">
      <c r="A175" s="18"/>
      <c r="B175" s="72"/>
    </row>
    <row r="176" spans="1:28" x14ac:dyDescent="0.2">
      <c r="A176" s="30"/>
      <c r="B176" s="71"/>
    </row>
    <row r="177" spans="1:2" x14ac:dyDescent="0.2">
      <c r="A177" s="30"/>
      <c r="B177" s="71"/>
    </row>
    <row r="178" spans="1:2" x14ac:dyDescent="0.2">
      <c r="A178" s="32"/>
      <c r="B178" s="71"/>
    </row>
    <row r="179" spans="1:2" x14ac:dyDescent="0.2">
      <c r="A179" s="18"/>
      <c r="B179" s="73"/>
    </row>
    <row r="180" spans="1:2" ht="15.75" x14ac:dyDescent="0.25">
      <c r="A180" s="18"/>
      <c r="B180" s="74"/>
    </row>
    <row r="181" spans="1:2" x14ac:dyDescent="0.2">
      <c r="A181" s="18"/>
      <c r="B181" s="73"/>
    </row>
    <row r="182" spans="1:2" x14ac:dyDescent="0.2">
      <c r="A182" s="18"/>
      <c r="B182" s="73"/>
    </row>
    <row r="183" spans="1:2" x14ac:dyDescent="0.2">
      <c r="A183" s="18"/>
      <c r="B183" s="73"/>
    </row>
    <row r="184" spans="1:2" x14ac:dyDescent="0.2">
      <c r="A184" s="18"/>
      <c r="B184" s="73"/>
    </row>
  </sheetData>
  <mergeCells count="9">
    <mergeCell ref="J9:L9"/>
    <mergeCell ref="M9:O9"/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2022-04-11T11:07:24Z</cp:lastPrinted>
  <dcterms:created xsi:type="dcterms:W3CDTF">2019-05-16T07:12:22Z</dcterms:created>
  <dcterms:modified xsi:type="dcterms:W3CDTF">2022-05-13T10:22:31Z</dcterms:modified>
</cp:coreProperties>
</file>